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03" documentId="8_{5BBBA29F-D865-4FEA-BA80-254E131967BD}" xr6:coauthVersionLast="47" xr6:coauthVersionMax="47" xr10:uidLastSave="{4AFFF39F-B106-4238-ABEE-E42BEE9B5414}"/>
  <bookViews>
    <workbookView xWindow="-110" yWindow="-110" windowWidth="19420" windowHeight="10420" activeTab="1" xr2:uid="{06B515F7-E87C-2243-9948-31443E7670DF}"/>
  </bookViews>
  <sheets>
    <sheet name="Results (2)" sheetId="10" r:id="rId1"/>
    <sheet name="Results" sheetId="9" r:id="rId2"/>
    <sheet name="Variant ddPCR data" sheetId="8" r:id="rId3"/>
    <sheet name="N1 N2 ddPCR data" sheetId="3" r:id="rId4"/>
    <sheet name="Layout Variant assays" sheetId="1" r:id="rId5"/>
    <sheet name="Layout N1 N2" sheetId="5" r:id="rId6"/>
    <sheet name="Figures" sheetId="7" r:id="rId7"/>
  </sheets>
  <definedNames>
    <definedName name="_xlnm._FilterDatabase" localSheetId="3" hidden="1">'N1 N2 ddPCR data'!$A$1:$BA$1</definedName>
    <definedName name="_xlnm._FilterDatabase" localSheetId="0" hidden="1">'Results (2)'!$B$2:$J$2</definedName>
    <definedName name="_xlnm._FilterDatabase" localSheetId="2" hidden="1">'Variant ddPCR data'!$A$1:$BI$1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5" i="9" l="1"/>
  <c r="G14" i="9"/>
  <c r="G13" i="9"/>
  <c r="G12" i="9"/>
  <c r="G11" i="9"/>
  <c r="G10" i="9"/>
  <c r="G9" i="9"/>
  <c r="G8" i="9"/>
  <c r="G7" i="9"/>
  <c r="G6" i="9"/>
  <c r="G5" i="9"/>
  <c r="G4" i="9"/>
  <c r="G3" i="9"/>
  <c r="G2" i="9"/>
  <c r="J211" i="10" l="1"/>
  <c r="I211" i="10"/>
  <c r="J209" i="10"/>
  <c r="I209" i="10"/>
  <c r="J207" i="10"/>
  <c r="I207" i="10"/>
  <c r="J205" i="10"/>
  <c r="I205" i="10"/>
  <c r="J203" i="10"/>
  <c r="I203" i="10"/>
  <c r="J201" i="10"/>
  <c r="I201" i="10"/>
  <c r="J197" i="10"/>
  <c r="I197" i="10"/>
  <c r="J195" i="10"/>
  <c r="I195" i="10"/>
  <c r="J193" i="10"/>
  <c r="I193" i="10"/>
  <c r="J191" i="10"/>
  <c r="I191" i="10"/>
  <c r="J189" i="10"/>
  <c r="I189" i="10"/>
  <c r="J187" i="10"/>
  <c r="I187" i="10"/>
  <c r="J183" i="10"/>
  <c r="I183" i="10"/>
  <c r="J181" i="10"/>
  <c r="I181" i="10"/>
  <c r="J179" i="10"/>
  <c r="I179" i="10"/>
  <c r="J177" i="10"/>
  <c r="I177" i="10"/>
  <c r="J175" i="10"/>
  <c r="I175" i="10"/>
  <c r="J173" i="10"/>
  <c r="I173" i="10"/>
  <c r="J169" i="10"/>
  <c r="I169" i="10"/>
  <c r="J167" i="10"/>
  <c r="I167" i="10"/>
  <c r="J165" i="10"/>
  <c r="I165" i="10"/>
  <c r="J163" i="10"/>
  <c r="I163" i="10"/>
  <c r="J161" i="10"/>
  <c r="I161" i="10"/>
  <c r="J159" i="10"/>
  <c r="I159" i="10"/>
  <c r="J155" i="10"/>
  <c r="I155" i="10"/>
  <c r="J153" i="10"/>
  <c r="I153" i="10"/>
  <c r="J151" i="10"/>
  <c r="I151" i="10"/>
  <c r="J149" i="10"/>
  <c r="I149" i="10"/>
  <c r="J147" i="10"/>
  <c r="I147" i="10"/>
  <c r="J145" i="10"/>
  <c r="I145" i="10"/>
  <c r="J141" i="10"/>
  <c r="I141" i="10"/>
  <c r="J139" i="10"/>
  <c r="I139" i="10"/>
  <c r="J137" i="10"/>
  <c r="I137" i="10"/>
  <c r="J135" i="10"/>
  <c r="I135" i="10"/>
  <c r="J133" i="10"/>
  <c r="I133" i="10"/>
  <c r="J131" i="10"/>
  <c r="I131" i="10"/>
  <c r="J127" i="10"/>
  <c r="I127" i="10"/>
  <c r="J125" i="10"/>
  <c r="I125" i="10"/>
  <c r="J123" i="10"/>
  <c r="I123" i="10"/>
  <c r="J121" i="10"/>
  <c r="I121" i="10"/>
  <c r="J119" i="10"/>
  <c r="I119" i="10"/>
  <c r="J117" i="10"/>
  <c r="I117" i="10"/>
  <c r="J113" i="10"/>
  <c r="I113" i="10"/>
  <c r="J111" i="10"/>
  <c r="I111" i="10"/>
  <c r="J109" i="10"/>
  <c r="I109" i="10"/>
  <c r="J107" i="10"/>
  <c r="I107" i="10"/>
  <c r="J105" i="10"/>
  <c r="I105" i="10"/>
  <c r="J103" i="10"/>
  <c r="I103" i="10"/>
  <c r="J99" i="10"/>
  <c r="I99" i="10"/>
  <c r="J97" i="10"/>
  <c r="I97" i="10"/>
  <c r="J95" i="10"/>
  <c r="I95" i="10"/>
  <c r="J93" i="10"/>
  <c r="I93" i="10"/>
  <c r="J91" i="10"/>
  <c r="I91" i="10"/>
  <c r="J89" i="10"/>
  <c r="I89" i="10"/>
  <c r="J85" i="10"/>
  <c r="I85" i="10"/>
  <c r="J83" i="10"/>
  <c r="I83" i="10"/>
  <c r="J81" i="10"/>
  <c r="I81" i="10"/>
  <c r="J79" i="10"/>
  <c r="I79" i="10"/>
  <c r="J77" i="10"/>
  <c r="I77" i="10"/>
  <c r="J75" i="10"/>
  <c r="I75" i="10"/>
  <c r="J71" i="10"/>
  <c r="I71" i="10"/>
  <c r="J69" i="10"/>
  <c r="I69" i="10"/>
  <c r="J67" i="10"/>
  <c r="I67" i="10"/>
  <c r="J65" i="10"/>
  <c r="I65" i="10"/>
  <c r="J63" i="10"/>
  <c r="I63" i="10"/>
  <c r="J61" i="10"/>
  <c r="I61" i="10"/>
  <c r="J57" i="10"/>
  <c r="I57" i="10"/>
  <c r="J55" i="10"/>
  <c r="I55" i="10"/>
  <c r="J53" i="10"/>
  <c r="I53" i="10"/>
  <c r="J51" i="10"/>
  <c r="I51" i="10"/>
  <c r="J49" i="10"/>
  <c r="I49" i="10"/>
  <c r="J47" i="10"/>
  <c r="I47" i="10"/>
  <c r="J43" i="10"/>
  <c r="I43" i="10"/>
  <c r="J41" i="10"/>
  <c r="I41" i="10"/>
  <c r="J39" i="10"/>
  <c r="I39" i="10"/>
  <c r="J37" i="10"/>
  <c r="I37" i="10"/>
  <c r="J35" i="10"/>
  <c r="I35" i="10"/>
  <c r="J33" i="10"/>
  <c r="I33" i="10"/>
  <c r="J29" i="10"/>
  <c r="I29" i="10"/>
  <c r="J27" i="10"/>
  <c r="I27" i="10"/>
  <c r="J25" i="10"/>
  <c r="I25" i="10"/>
  <c r="J23" i="10"/>
  <c r="I23" i="10"/>
  <c r="J21" i="10"/>
  <c r="I21" i="10"/>
  <c r="J19" i="10"/>
  <c r="I19" i="10"/>
  <c r="J15" i="10"/>
  <c r="I15" i="10"/>
  <c r="J13" i="10"/>
  <c r="I13" i="10"/>
  <c r="J11" i="10"/>
  <c r="I11" i="10"/>
  <c r="J9" i="10"/>
  <c r="I9" i="10"/>
  <c r="J7" i="10"/>
  <c r="I7" i="10"/>
  <c r="J5" i="10"/>
  <c r="I5" i="10"/>
  <c r="E3" i="8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F2" i="8"/>
  <c r="E2" i="8"/>
  <c r="E5" i="3" l="1"/>
  <c r="F5" i="3"/>
  <c r="E7" i="3"/>
  <c r="F7" i="3"/>
  <c r="E9" i="3"/>
  <c r="F9" i="3"/>
  <c r="E11" i="3"/>
  <c r="F11" i="3"/>
  <c r="E13" i="3"/>
  <c r="F13" i="3"/>
  <c r="E15" i="3"/>
  <c r="F15" i="3"/>
  <c r="E17" i="3"/>
  <c r="F17" i="3"/>
  <c r="E31" i="3"/>
  <c r="F31" i="3"/>
  <c r="E19" i="3"/>
  <c r="F19" i="3"/>
  <c r="E21" i="3"/>
  <c r="F21" i="3"/>
  <c r="E23" i="3"/>
  <c r="F23" i="3"/>
  <c r="E25" i="3"/>
  <c r="F25" i="3"/>
  <c r="E27" i="3"/>
  <c r="F27" i="3"/>
  <c r="E29" i="3"/>
  <c r="F29" i="3"/>
  <c r="E33" i="3"/>
  <c r="F33" i="3"/>
  <c r="E2" i="3"/>
  <c r="F2" i="3"/>
  <c r="E4" i="3"/>
  <c r="F4" i="3"/>
  <c r="E6" i="3"/>
  <c r="F6" i="3"/>
  <c r="E8" i="3"/>
  <c r="F8" i="3"/>
  <c r="E10" i="3"/>
  <c r="F10" i="3"/>
  <c r="E12" i="3"/>
  <c r="F12" i="3"/>
  <c r="E14" i="3"/>
  <c r="F14" i="3"/>
  <c r="E16" i="3"/>
  <c r="F16" i="3"/>
  <c r="E30" i="3"/>
  <c r="F30" i="3"/>
  <c r="E18" i="3"/>
  <c r="F18" i="3"/>
  <c r="E20" i="3"/>
  <c r="F20" i="3"/>
  <c r="E22" i="3"/>
  <c r="F22" i="3"/>
  <c r="E24" i="3"/>
  <c r="F24" i="3"/>
  <c r="E26" i="3"/>
  <c r="F26" i="3"/>
  <c r="E28" i="3"/>
  <c r="F28" i="3"/>
  <c r="E32" i="3"/>
  <c r="F32" i="3"/>
  <c r="F3" i="3"/>
  <c r="E3" i="3"/>
  <c r="D35" i="5" l="1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23" i="1" l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<sst xmlns="http://schemas.openxmlformats.org/spreadsheetml/2006/main" count="1183" uniqueCount="248">
  <si>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</si>
  <si>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</si>
  <si>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</si>
  <si>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</si>
  <si>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</si>
  <si>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</si>
  <si>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</si>
  <si>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</si>
  <si>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</si>
  <si>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</si>
  <si>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</si>
  <si>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</si>
  <si>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</si>
  <si>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</si>
  <si>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</si>
  <si>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</si>
  <si>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</si>
  <si>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</si>
  <si>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</si>
  <si>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</si>
  <si>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</si>
  <si>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</si>
  <si>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</si>
  <si>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</si>
  <si>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</si>
  <si>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</si>
  <si>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</si>
  <si>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</si>
  <si>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</si>
  <si>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</si>
  <si>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</si>
  <si>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</si>
  <si>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</si>
  <si>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</si>
  <si>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</si>
  <si>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</si>
  <si>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</si>
  <si>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</si>
  <si>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</si>
  <si>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</si>
  <si>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</si>
  <si>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</si>
  <si>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</si>
  <si>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</si>
  <si>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</si>
  <si>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</si>
  <si>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</si>
  <si>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</si>
  <si>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</si>
  <si>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</si>
  <si>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</si>
  <si>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</si>
  <si>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</si>
  <si>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</si>
  <si>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</si>
  <si>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</si>
  <si>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</si>
  <si>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</si>
  <si>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</si>
  <si>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</si>
  <si>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</si>
  <si>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</si>
  <si>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</si>
  <si>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</si>
  <si>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</si>
  <si>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</si>
  <si>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</si>
  <si>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</si>
  <si>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</si>
  <si>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</si>
  <si>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</si>
  <si>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</si>
  <si>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</si>
  <si>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</si>
  <si>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</si>
  <si>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</si>
  <si>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</si>
  <si>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</si>
  <si>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</si>
  <si>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</si>
  <si>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</si>
  <si>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</si>
  <si>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</si>
  <si>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</si>
  <si>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</si>
  <si>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</si>
  <si>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</si>
  <si>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</si>
  <si>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</si>
  <si>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</si>
  <si>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</si>
  <si>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</si>
  <si>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</si>
  <si>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</si>
  <si>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</si>
  <si>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</si>
  <si>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</si>
  <si>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</si>
  <si>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</si>
  <si>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</si>
  <si>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</si>
  <si>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</si>
  <si>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</si>
  <si>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</si>
  <si>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</si>
  <si>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</si>
  <si>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</si>
  <si>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</si>
  <si>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</si>
  <si>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</si>
  <si>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</si>
  <si>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</si>
  <si>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</si>
  <si>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</si>
  <si>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</si>
  <si>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</si>
  <si>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</si>
  <si>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</si>
  <si>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</si>
  <si>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</si>
  <si>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</si>
  <si>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</si>
  <si>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</si>
  <si>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</si>
  <si>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</si>
  <si>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</si>
  <si>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</si>
  <si>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</si>
  <si>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</si>
  <si>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</si>
  <si>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</si>
  <si>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</si>
  <si>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</si>
  <si>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</si>
  <si>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</si>
  <si>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</si>
  <si>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</si>
  <si>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</si>
  <si>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</si>
  <si>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</si>
  <si>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</si>
  <si>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</si>
  <si>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</si>
  <si>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</si>
  <si>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</si>
  <si>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</si>
  <si>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</si>
  <si>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</si>
  <si>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</si>
  <si>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</si>
  <si>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</si>
  <si>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</si>
  <si>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</si>
  <si>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</si>
  <si>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Frequency of Mutant Allele</t>
  </si>
  <si>
    <t>B10</t>
  </si>
  <si>
    <t>C10</t>
  </si>
  <si>
    <t>D10</t>
  </si>
  <si>
    <t>E10</t>
  </si>
  <si>
    <t>F10</t>
  </si>
  <si>
    <t>G10</t>
  </si>
  <si>
    <t>A10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</si>
  <si>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</si>
  <si>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</si>
  <si>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</si>
  <si>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</si>
  <si>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</si>
  <si>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</si>
  <si>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</si>
  <si>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</si>
  <si>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</si>
  <si>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</si>
  <si>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</si>
  <si>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</si>
  <si>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</si>
  <si>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</si>
  <si>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</si>
  <si>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</si>
  <si>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</si>
  <si>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</si>
  <si>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</si>
  <si>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</si>
  <si>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</si>
  <si>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</si>
  <si>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</si>
  <si>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</si>
  <si>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</si>
  <si>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L452R</t>
  </si>
  <si>
    <t>Variant samples</t>
  </si>
  <si>
    <t>Regular samples</t>
  </si>
  <si>
    <t>(4) K417N</t>
  </si>
  <si>
    <t>(5) L452R</t>
  </si>
  <si>
    <t>9022</t>
  </si>
  <si>
    <t>9023</t>
  </si>
  <si>
    <t>9032</t>
  </si>
  <si>
    <t>9034</t>
  </si>
  <si>
    <t>9041</t>
  </si>
  <si>
    <t>9045</t>
  </si>
  <si>
    <t>9053</t>
  </si>
  <si>
    <t>9056</t>
  </si>
  <si>
    <t>9062</t>
  </si>
  <si>
    <t>9065</t>
  </si>
  <si>
    <t>9071</t>
  </si>
  <si>
    <t>9072</t>
  </si>
  <si>
    <t>9083</t>
  </si>
  <si>
    <t>9084</t>
  </si>
  <si>
    <t>8267</t>
  </si>
  <si>
    <t>8274</t>
  </si>
  <si>
    <t>8285</t>
  </si>
  <si>
    <t>8298</t>
  </si>
  <si>
    <t>8302</t>
  </si>
  <si>
    <t>8313</t>
  </si>
  <si>
    <t>9015</t>
  </si>
  <si>
    <t>9025</t>
  </si>
  <si>
    <t>9035</t>
  </si>
  <si>
    <t>9043</t>
  </si>
  <si>
    <t>9052</t>
  </si>
  <si>
    <t>9063</t>
  </si>
  <si>
    <t>9074</t>
  </si>
  <si>
    <t>9086</t>
  </si>
  <si>
    <t>FAM</t>
  </si>
  <si>
    <t>H08</t>
  </si>
  <si>
    <t>H10</t>
  </si>
  <si>
    <t>Conc(copies/µL of input sample)</t>
  </si>
  <si>
    <t>K417N(WT)</t>
  </si>
  <si>
    <t>HEX</t>
  </si>
  <si>
    <t>D12</t>
  </si>
  <si>
    <t>L452R WT</t>
  </si>
  <si>
    <t>E12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</si>
  <si>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</si>
  <si>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</si>
  <si>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</si>
  <si>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</si>
  <si>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</si>
  <si>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</si>
  <si>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</si>
  <si>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</si>
  <si>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</si>
  <si>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</si>
  <si>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</si>
  <si>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</si>
  <si>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</si>
  <si>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</si>
  <si>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</si>
  <si>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22813G&gt;T, Mutant</t>
  </si>
  <si>
    <t>22813G&gt;T, WT</t>
  </si>
  <si>
    <t>22917T&gt;G, Mutant</t>
  </si>
  <si>
    <t>22917T&gt;G, WT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</si>
</sst>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/dd/yy;@"/>
  </numFmts>
  <fonts count="20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4">
    <xf numFmtId="0" fontId="0" fillId="0" borderId="0"/>
    <xf numFmtId="0" fontId="9" fillId="0" borderId="0"/>
    <xf numFmtId="0" fontId="15" fillId="0" borderId="0"/>
    <xf numFmtId="0" fontId="1" fillId="0" borderId="0"/>
  </cellStyleXfs>
  <cellXfs count="196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9" xfId="0" applyFont="1" applyBorder="1"/>
    <xf numFmtId="0" fontId="2" fillId="0" borderId="10" xfId="0" applyFont="1" applyBorder="1"/>
    <xf numFmtId="0" fontId="4" fillId="0" borderId="11" xfId="0" applyFont="1" applyBorder="1"/>
    <xf numFmtId="0" fontId="2" fillId="0" borderId="14" xfId="0" applyFont="1" applyBorder="1"/>
    <xf numFmtId="0" fontId="3" fillId="0" borderId="4" xfId="0" applyFont="1" applyBorder="1"/>
    <xf numFmtId="0" fontId="3" fillId="0" borderId="3" xfId="0" applyFont="1" applyBorder="1" applyAlignment="1"/>
    <xf numFmtId="0" fontId="0" fillId="0" borderId="13" xfId="0" applyBorder="1"/>
    <xf numFmtId="0" fontId="3" fillId="0" borderId="14" xfId="0" applyFont="1" applyBorder="1" applyAlignment="1"/>
    <xf numFmtId="0" fontId="2" fillId="0" borderId="6" xfId="0" applyFont="1" applyBorder="1"/>
    <xf numFmtId="0" fontId="2" fillId="0" borderId="8" xfId="0" applyFont="1" applyBorder="1"/>
    <xf numFmtId="0" fontId="4" fillId="2" borderId="6" xfId="0" applyFont="1" applyFill="1" applyBorder="1"/>
    <xf numFmtId="0" fontId="4" fillId="2" borderId="11" xfId="0" applyFont="1" applyFill="1" applyBorder="1"/>
    <xf numFmtId="0" fontId="4" fillId="0" borderId="12" xfId="0" applyFont="1" applyFill="1" applyBorder="1"/>
    <xf numFmtId="0" fontId="4" fillId="0" borderId="8" xfId="0" applyFont="1" applyFill="1" applyBorder="1"/>
    <xf numFmtId="0" fontId="0" fillId="0" borderId="0" xfId="0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2" fillId="4" borderId="13" xfId="0" applyFont="1" applyFill="1" applyBorder="1"/>
    <xf numFmtId="0" fontId="3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4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2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0" fontId="1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9" fillId="0" borderId="0" xfId="1"/>
    <xf numFmtId="0" fontId="2" fillId="0" borderId="13" xfId="0" applyFont="1" applyBorder="1"/>
    <xf numFmtId="0" fontId="2" fillId="0" borderId="22" xfId="0" applyFont="1" applyBorder="1"/>
    <xf numFmtId="0" fontId="6" fillId="0" borderId="14" xfId="0" applyFont="1" applyFill="1" applyBorder="1" applyAlignment="1">
      <alignment horizontal="center" vertical="center"/>
    </xf>
    <xf numFmtId="0" fontId="11" fillId="0" borderId="14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5" fillId="0" borderId="0" xfId="2" applyAlignment="1">
      <alignment horizontal="center" vertical="center"/>
    </xf>
    <xf numFmtId="2" fontId="15" fillId="0" borderId="0" xfId="2" applyNumberFormat="1" applyAlignment="1">
      <alignment horizontal="center" vertical="center"/>
    </xf>
    <xf numFmtId="0" fontId="2" fillId="0" borderId="2" xfId="1" applyFont="1" applyBorder="1"/>
    <xf numFmtId="0" fontId="2" fillId="0" borderId="14" xfId="1" applyFont="1" applyBorder="1"/>
    <xf numFmtId="0" fontId="2" fillId="0" borderId="22" xfId="1" applyFont="1" applyBorder="1"/>
    <xf numFmtId="0" fontId="2" fillId="0" borderId="9" xfId="1" applyFont="1" applyBorder="1"/>
    <xf numFmtId="0" fontId="4" fillId="5" borderId="2" xfId="1" applyFont="1" applyFill="1" applyBorder="1" applyAlignment="1">
      <alignment horizontal="center" vertical="center"/>
    </xf>
    <xf numFmtId="0" fontId="4" fillId="5" borderId="3" xfId="1" applyFont="1" applyFill="1" applyBorder="1" applyAlignment="1">
      <alignment horizontal="center" vertical="center"/>
    </xf>
    <xf numFmtId="0" fontId="9" fillId="6" borderId="3" xfId="1" applyFill="1" applyBorder="1" applyAlignment="1">
      <alignment horizontal="center" vertical="center"/>
    </xf>
    <xf numFmtId="0" fontId="4" fillId="6" borderId="3" xfId="1" applyFont="1" applyFill="1" applyBorder="1" applyAlignment="1">
      <alignment horizontal="center" vertical="center"/>
    </xf>
    <xf numFmtId="0" fontId="9" fillId="0" borderId="3" xfId="1" applyBorder="1"/>
    <xf numFmtId="0" fontId="9" fillId="0" borderId="4" xfId="1" applyBorder="1"/>
    <xf numFmtId="0" fontId="4" fillId="5" borderId="5" xfId="1" applyFont="1" applyFill="1" applyBorder="1" applyAlignment="1">
      <alignment horizontal="center" vertical="center"/>
    </xf>
    <xf numFmtId="49" fontId="4" fillId="5" borderId="1" xfId="1" applyNumberFormat="1" applyFont="1" applyFill="1" applyBorder="1" applyAlignment="1">
      <alignment horizontal="center" vertical="center"/>
    </xf>
    <xf numFmtId="0" fontId="9" fillId="6" borderId="1" xfId="1" applyFill="1" applyBorder="1" applyAlignment="1">
      <alignment horizontal="center" vertical="center"/>
    </xf>
    <xf numFmtId="0" fontId="9" fillId="0" borderId="1" xfId="1" applyBorder="1"/>
    <xf numFmtId="0" fontId="4" fillId="5" borderId="1" xfId="1" applyFont="1" applyFill="1" applyBorder="1" applyAlignment="1">
      <alignment horizontal="center" vertical="center"/>
    </xf>
    <xf numFmtId="0" fontId="9" fillId="0" borderId="6" xfId="1" applyBorder="1"/>
    <xf numFmtId="0" fontId="2" fillId="0" borderId="10" xfId="1" applyFont="1" applyBorder="1"/>
    <xf numFmtId="0" fontId="4" fillId="5" borderId="7" xfId="1" applyFont="1" applyFill="1" applyBorder="1" applyAlignment="1">
      <alignment horizontal="center" vertical="center"/>
    </xf>
    <xf numFmtId="0" fontId="4" fillId="5" borderId="15" xfId="1" applyFont="1" applyFill="1" applyBorder="1" applyAlignment="1">
      <alignment horizontal="center" vertical="center"/>
    </xf>
    <xf numFmtId="0" fontId="9" fillId="6" borderId="15" xfId="1" applyFill="1" applyBorder="1" applyAlignment="1">
      <alignment horizontal="center" vertical="center"/>
    </xf>
    <xf numFmtId="0" fontId="4" fillId="6" borderId="15" xfId="1" applyFont="1" applyFill="1" applyBorder="1" applyAlignment="1">
      <alignment horizontal="center" vertical="center"/>
    </xf>
    <xf numFmtId="0" fontId="9" fillId="0" borderId="15" xfId="1" applyBorder="1"/>
    <xf numFmtId="0" fontId="9" fillId="0" borderId="8" xfId="1" applyBorder="1"/>
    <xf numFmtId="0" fontId="9" fillId="0" borderId="0" xfId="1" applyAlignment="1">
      <alignment horizontal="center" vertical="center"/>
    </xf>
    <xf numFmtId="0" fontId="2" fillId="0" borderId="0" xfId="1" applyFont="1"/>
    <xf numFmtId="0" fontId="2" fillId="0" borderId="14" xfId="1" applyFont="1" applyBorder="1" applyAlignment="1">
      <alignment horizontal="center" vertical="center"/>
    </xf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3" fillId="5" borderId="19" xfId="1" applyFont="1" applyFill="1" applyBorder="1" applyAlignment="1">
      <alignment horizontal="center" vertical="center"/>
    </xf>
    <xf numFmtId="0" fontId="9" fillId="6" borderId="2" xfId="1" applyFill="1" applyBorder="1" applyAlignment="1">
      <alignment horizontal="center" vertical="center"/>
    </xf>
    <xf numFmtId="0" fontId="9" fillId="6" borderId="4" xfId="1" applyFill="1" applyBorder="1" applyAlignment="1">
      <alignment horizontal="center" vertical="center"/>
    </xf>
    <xf numFmtId="0" fontId="4" fillId="5" borderId="20" xfId="1" applyFont="1" applyFill="1" applyBorder="1" applyAlignment="1">
      <alignment horizontal="center" vertical="center"/>
    </xf>
    <xf numFmtId="0" fontId="9" fillId="6" borderId="5" xfId="1" applyFill="1" applyBorder="1" applyAlignment="1">
      <alignment horizontal="center" vertical="center"/>
    </xf>
    <xf numFmtId="0" fontId="4" fillId="6" borderId="1" xfId="1" applyFont="1" applyFill="1" applyBorder="1" applyAlignment="1">
      <alignment horizontal="center" vertical="center"/>
    </xf>
    <xf numFmtId="0" fontId="4" fillId="6" borderId="6" xfId="1" applyFont="1" applyFill="1" applyBorder="1" applyAlignment="1">
      <alignment horizontal="center" vertical="center"/>
    </xf>
    <xf numFmtId="0" fontId="4" fillId="6" borderId="5" xfId="1" applyFont="1" applyFill="1" applyBorder="1" applyAlignment="1">
      <alignment horizontal="center" vertical="center"/>
    </xf>
    <xf numFmtId="0" fontId="9" fillId="6" borderId="6" xfId="1" applyFill="1" applyBorder="1" applyAlignment="1">
      <alignment horizontal="center" vertical="center"/>
    </xf>
    <xf numFmtId="0" fontId="4" fillId="5" borderId="21" xfId="1" applyFont="1" applyFill="1" applyBorder="1" applyAlignment="1">
      <alignment horizontal="center" vertical="center"/>
    </xf>
    <xf numFmtId="0" fontId="9" fillId="6" borderId="7" xfId="1" applyFill="1" applyBorder="1" applyAlignment="1">
      <alignment horizontal="center" vertical="center"/>
    </xf>
    <xf numFmtId="0" fontId="4" fillId="6" borderId="8" xfId="1" applyFont="1" applyFill="1" applyBorder="1" applyAlignment="1">
      <alignment horizontal="center" vertical="center"/>
    </xf>
    <xf numFmtId="0" fontId="4" fillId="6" borderId="7" xfId="1" applyFont="1" applyFill="1" applyBorder="1" applyAlignment="1">
      <alignment horizontal="center" vertical="center"/>
    </xf>
    <xf numFmtId="0" fontId="9" fillId="0" borderId="13" xfId="1" applyBorder="1"/>
    <xf numFmtId="0" fontId="3" fillId="0" borderId="14" xfId="1" applyFont="1" applyBorder="1"/>
    <xf numFmtId="0" fontId="3" fillId="0" borderId="3" xfId="1" applyFont="1" applyBorder="1"/>
    <xf numFmtId="0" fontId="3" fillId="0" borderId="4" xfId="1" applyFont="1" applyBorder="1"/>
    <xf numFmtId="0" fontId="3" fillId="0" borderId="0" xfId="1" applyFont="1"/>
    <xf numFmtId="0" fontId="2" fillId="0" borderId="4" xfId="1" applyFont="1" applyBorder="1"/>
    <xf numFmtId="0" fontId="4" fillId="0" borderId="11" xfId="1" applyFont="1" applyBorder="1"/>
    <xf numFmtId="0" fontId="4" fillId="2" borderId="6" xfId="1" applyFont="1" applyFill="1" applyBorder="1"/>
    <xf numFmtId="0" fontId="4" fillId="0" borderId="0" xfId="1" applyFont="1"/>
    <xf numFmtId="0" fontId="2" fillId="0" borderId="5" xfId="1" applyFont="1" applyBorder="1"/>
    <xf numFmtId="0" fontId="2" fillId="0" borderId="6" xfId="1" applyFont="1" applyBorder="1"/>
    <xf numFmtId="0" fontId="4" fillId="2" borderId="11" xfId="1" applyFont="1" applyFill="1" applyBorder="1"/>
    <xf numFmtId="0" fontId="2" fillId="0" borderId="7" xfId="1" applyFont="1" applyBorder="1"/>
    <xf numFmtId="0" fontId="2" fillId="0" borderId="8" xfId="1" applyFont="1" applyBorder="1"/>
    <xf numFmtId="0" fontId="4" fillId="0" borderId="12" xfId="1" applyFont="1" applyBorder="1"/>
    <xf numFmtId="0" fontId="4" fillId="0" borderId="8" xfId="1" applyFont="1" applyBorder="1"/>
    <xf numFmtId="0" fontId="10" fillId="0" borderId="0" xfId="0" applyFont="1"/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14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3" fillId="5" borderId="17" xfId="1" applyFont="1" applyFill="1" applyBorder="1" applyAlignment="1">
      <alignment horizontal="center" vertical="center"/>
    </xf>
    <xf numFmtId="0" fontId="9" fillId="6" borderId="17" xfId="1" applyFill="1" applyBorder="1" applyAlignment="1">
      <alignment horizontal="center" vertical="center"/>
    </xf>
    <xf numFmtId="0" fontId="9" fillId="0" borderId="17" xfId="1" applyBorder="1"/>
    <xf numFmtId="0" fontId="9" fillId="6" borderId="0" xfId="1" applyFont="1" applyFill="1"/>
    <xf numFmtId="0" fontId="9" fillId="5" borderId="0" xfId="1" applyFont="1" applyFill="1"/>
    <xf numFmtId="0" fontId="9" fillId="0" borderId="0" xfId="1" applyFill="1"/>
    <xf numFmtId="0" fontId="9" fillId="0" borderId="0" xfId="1" applyFont="1" applyFill="1"/>
    <xf numFmtId="0" fontId="6" fillId="8" borderId="14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/>
    </xf>
    <xf numFmtId="0" fontId="8" fillId="8" borderId="1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7" fillId="8" borderId="15" xfId="0" applyFont="1" applyFill="1" applyBorder="1" applyAlignment="1">
      <alignment horizontal="center"/>
    </xf>
    <xf numFmtId="0" fontId="6" fillId="11" borderId="14" xfId="0" applyFont="1" applyFill="1" applyBorder="1" applyAlignment="1">
      <alignment horizontal="center" vertical="center"/>
    </xf>
    <xf numFmtId="0" fontId="7" fillId="11" borderId="3" xfId="0" applyFont="1" applyFill="1" applyBorder="1" applyAlignment="1">
      <alignment horizontal="center"/>
    </xf>
    <xf numFmtId="0" fontId="8" fillId="11" borderId="1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7" fillId="11" borderId="15" xfId="0" applyFont="1" applyFill="1" applyBorder="1" applyAlignment="1">
      <alignment horizontal="center"/>
    </xf>
    <xf numFmtId="0" fontId="14" fillId="10" borderId="5" xfId="0" applyFont="1" applyFill="1" applyBorder="1" applyAlignment="1">
      <alignment horizontal="center" vertical="center"/>
    </xf>
    <xf numFmtId="0" fontId="14" fillId="10" borderId="1" xfId="0" applyFont="1" applyFill="1" applyBorder="1" applyAlignment="1">
      <alignment horizontal="center" vertical="center"/>
    </xf>
    <xf numFmtId="0" fontId="14" fillId="10" borderId="6" xfId="0" applyFont="1" applyFill="1" applyBorder="1" applyAlignment="1">
      <alignment horizontal="center" vertical="center"/>
    </xf>
    <xf numFmtId="0" fontId="14" fillId="12" borderId="5" xfId="0" applyFont="1" applyFill="1" applyBorder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14" fillId="12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/>
    </xf>
    <xf numFmtId="0" fontId="11" fillId="0" borderId="8" xfId="0" applyFont="1" applyFill="1" applyBorder="1" applyAlignment="1">
      <alignment horizontal="center"/>
    </xf>
    <xf numFmtId="0" fontId="7" fillId="8" borderId="19" xfId="0" applyFont="1" applyFill="1" applyBorder="1" applyAlignment="1">
      <alignment horizontal="center"/>
    </xf>
    <xf numFmtId="0" fontId="7" fillId="8" borderId="20" xfId="0" applyFont="1" applyFill="1" applyBorder="1" applyAlignment="1">
      <alignment horizontal="center"/>
    </xf>
    <xf numFmtId="0" fontId="7" fillId="8" borderId="21" xfId="0" applyFont="1" applyFill="1" applyBorder="1" applyAlignment="1">
      <alignment horizontal="center"/>
    </xf>
    <xf numFmtId="0" fontId="11" fillId="9" borderId="5" xfId="0" applyFont="1" applyFill="1" applyBorder="1" applyAlignment="1">
      <alignment horizontal="center"/>
    </xf>
    <xf numFmtId="0" fontId="12" fillId="9" borderId="6" xfId="0" applyFont="1" applyFill="1" applyBorder="1" applyAlignment="1">
      <alignment horizontal="center" vertical="center"/>
    </xf>
    <xf numFmtId="0" fontId="14" fillId="8" borderId="6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4" fillId="0" borderId="3" xfId="0" applyFont="1" applyFill="1" applyBorder="1" applyAlignment="1">
      <alignment horizontal="center"/>
    </xf>
    <xf numFmtId="0" fontId="7" fillId="0" borderId="3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/>
    </xf>
    <xf numFmtId="0" fontId="7" fillId="0" borderId="15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center"/>
    </xf>
    <xf numFmtId="0" fontId="11" fillId="0" borderId="4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0" fontId="0" fillId="0" borderId="0" xfId="0" applyFill="1" applyBorder="1"/>
    <xf numFmtId="0" fontId="3" fillId="0" borderId="0" xfId="0" applyFont="1" applyFill="1" applyBorder="1" applyAlignment="1"/>
    <xf numFmtId="0" fontId="3" fillId="0" borderId="0" xfId="0" applyFont="1" applyFill="1" applyBorder="1"/>
    <xf numFmtId="0" fontId="2" fillId="0" borderId="0" xfId="0" applyFont="1" applyFill="1" applyBorder="1"/>
    <xf numFmtId="0" fontId="4" fillId="0" borderId="0" xfId="0" applyFont="1" applyFill="1" applyBorder="1"/>
    <xf numFmtId="2" fontId="18" fillId="0" borderId="1" xfId="2" applyNumberFormat="1" applyFont="1" applyBorder="1" applyAlignment="1">
      <alignment horizontal="center" vertical="center"/>
    </xf>
    <xf numFmtId="0" fontId="18" fillId="0" borderId="17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0" fillId="0" borderId="0" xfId="1" applyFont="1" applyFill="1"/>
    <xf numFmtId="0" fontId="10" fillId="0" borderId="0" xfId="1" applyFont="1"/>
    <xf numFmtId="0" fontId="15" fillId="0" borderId="0" xfId="2" applyAlignment="1"/>
    <xf numFmtId="164" fontId="15" fillId="0" borderId="0" xfId="2" applyNumberFormat="1" applyAlignment="1"/>
    <xf numFmtId="0" fontId="4" fillId="0" borderId="0" xfId="0" applyFont="1" applyAlignment="1">
      <alignment horizontal="center" vertical="center" wrapText="1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9" fillId="0" borderId="23" xfId="1" applyBorder="1" applyAlignment="1">
      <alignment horizontal="center"/>
    </xf>
    <xf numFmtId="0" fontId="3" fillId="0" borderId="0" xfId="1" applyFont="1" applyAlignment="1">
      <alignment horizontal="center"/>
    </xf>
    <xf numFmtId="0" fontId="17" fillId="7" borderId="1" xfId="3" applyFont="1" applyFill="1" applyBorder="1" applyAlignment="1">
      <alignment horizontal="center" vertical="center"/>
    </xf>
    <xf numFmtId="0" fontId="17" fillId="7" borderId="11" xfId="3" applyFont="1" applyFill="1" applyBorder="1" applyAlignment="1">
      <alignment horizontal="center" vertical="center"/>
    </xf>
    <xf numFmtId="2" fontId="18" fillId="7" borderId="1" xfId="3" applyNumberFormat="1" applyFont="1" applyFill="1" applyBorder="1" applyAlignment="1">
      <alignment horizontal="center" vertical="center" wrapText="1"/>
    </xf>
    <xf numFmtId="2" fontId="17" fillId="7" borderId="1" xfId="3" applyNumberFormat="1" applyFont="1" applyFill="1" applyBorder="1" applyAlignment="1">
      <alignment horizontal="center" vertical="center" wrapText="1"/>
    </xf>
    <xf numFmtId="0" fontId="1" fillId="0" borderId="0" xfId="3"/>
    <xf numFmtId="0" fontId="18" fillId="0" borderId="1" xfId="3" applyFont="1" applyBorder="1" applyAlignment="1">
      <alignment horizontal="center" vertical="center"/>
    </xf>
    <xf numFmtId="0" fontId="18" fillId="0" borderId="17" xfId="3" applyFont="1" applyBorder="1" applyAlignment="1">
      <alignment horizontal="center" vertical="center"/>
    </xf>
    <xf numFmtId="0" fontId="18" fillId="7" borderId="1" xfId="3" applyFont="1" applyFill="1" applyBorder="1" applyAlignment="1">
      <alignment horizontal="center"/>
    </xf>
    <xf numFmtId="0" fontId="18" fillId="0" borderId="1" xfId="3" applyFont="1" applyBorder="1" applyAlignment="1">
      <alignment horizontal="center"/>
    </xf>
    <xf numFmtId="2" fontId="18" fillId="0" borderId="1" xfId="3" applyNumberFormat="1" applyFont="1" applyBorder="1" applyAlignment="1">
      <alignment horizontal="center"/>
    </xf>
    <xf numFmtId="2" fontId="18" fillId="7" borderId="1" xfId="3" applyNumberFormat="1" applyFont="1" applyFill="1" applyBorder="1" applyAlignment="1">
      <alignment horizontal="center" vertical="center"/>
    </xf>
    <xf numFmtId="0" fontId="18" fillId="0" borderId="18" xfId="3" applyFont="1" applyBorder="1" applyAlignment="1">
      <alignment horizontal="center" vertical="center"/>
    </xf>
    <xf numFmtId="0" fontId="18" fillId="7" borderId="1" xfId="3" applyFont="1" applyFill="1" applyBorder="1" applyAlignment="1">
      <alignment horizontal="center" vertical="center"/>
    </xf>
    <xf numFmtId="0" fontId="18" fillId="7" borderId="1" xfId="3" applyFont="1" applyFill="1" applyBorder="1" applyAlignment="1">
      <alignment horizontal="center"/>
    </xf>
    <xf numFmtId="2" fontId="18" fillId="7" borderId="24" xfId="3" applyNumberFormat="1" applyFont="1" applyFill="1" applyBorder="1" applyAlignment="1">
      <alignment horizontal="center" vertical="center"/>
    </xf>
    <xf numFmtId="2" fontId="19" fillId="7" borderId="24" xfId="3" applyNumberFormat="1" applyFont="1" applyFill="1" applyBorder="1" applyAlignment="1">
      <alignment horizontal="center"/>
    </xf>
    <xf numFmtId="2" fontId="18" fillId="7" borderId="1" xfId="3" applyNumberFormat="1" applyFont="1" applyFill="1" applyBorder="1" applyAlignment="1">
      <alignment horizontal="center"/>
    </xf>
    <xf numFmtId="0" fontId="1" fillId="0" borderId="1" xfId="3" applyBorder="1" applyAlignment="1">
      <alignment horizontal="center" vertical="center"/>
    </xf>
    <xf numFmtId="0" fontId="18" fillId="0" borderId="1" xfId="3" applyFont="1" applyBorder="1" applyAlignment="1">
      <alignment horizontal="center" vertical="center"/>
    </xf>
    <xf numFmtId="2" fontId="18" fillId="0" borderId="1" xfId="3" applyNumberFormat="1" applyFont="1" applyBorder="1" applyAlignment="1">
      <alignment horizontal="center" vertical="center"/>
    </xf>
    <xf numFmtId="0" fontId="18" fillId="0" borderId="16" xfId="3" applyFont="1" applyBorder="1" applyAlignment="1">
      <alignment horizontal="center" vertical="center"/>
    </xf>
    <xf numFmtId="0" fontId="1" fillId="0" borderId="0" xfId="3" applyAlignment="1">
      <alignment horizontal="center" vertical="center"/>
    </xf>
    <xf numFmtId="0" fontId="1" fillId="0" borderId="0" xfId="3" applyAlignment="1">
      <alignment horizontal="center"/>
    </xf>
    <xf numFmtId="2" fontId="1" fillId="0" borderId="0" xfId="3" applyNumberFormat="1" applyAlignment="1">
      <alignment horizontal="center"/>
    </xf>
    <xf numFmtId="2" fontId="1" fillId="0" borderId="0" xfId="3" applyNumberFormat="1" applyAlignment="1">
      <alignment horizontal="center" vertical="center"/>
    </xf>
    <xf numFmtId="2" fontId="15" fillId="0" borderId="0" xfId="2" applyNumberFormat="1" applyAlignment="1"/>
  </cellXfs>
  <cellStyles count="4">
    <cellStyle name="Normal" xfId="0" builtinId="0"/>
    <cellStyle name="Normal 2" xfId="2" xr:uid="{47B47F82-3F7F-0642-A83F-AF77FE310C31}"/>
    <cellStyle name="Normal 2 2" xfId="3" xr:uid="{4FC9BAA2-25DB-4DE9-B2D1-C6EA0370484F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12700</xdr:colOff>
      <xdr:row>34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FD9965-C52F-224C-B03C-4AD4EBA6D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9918700" cy="689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14</xdr:col>
      <xdr:colOff>762000</xdr:colOff>
      <xdr:row>69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08F200-F3B0-9A46-AF13-5AA3141BB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315200"/>
          <a:ext cx="11493500" cy="6870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11</xdr:col>
      <xdr:colOff>774700</xdr:colOff>
      <xdr:row>86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73C15C-3826-6745-850C-94DCF73F6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44272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14</xdr:col>
      <xdr:colOff>723900</xdr:colOff>
      <xdr:row>120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06EEF7-7557-C140-8A82-4D771471E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7678400"/>
          <a:ext cx="11455400" cy="6819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14</xdr:col>
      <xdr:colOff>774700</xdr:colOff>
      <xdr:row>155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AD76C4-6882-934B-80FE-59BADAA16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4790400"/>
          <a:ext cx="11506200" cy="6781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C8E8C7-C298-4CFC-8D57-554FC40B687C}">
  <dimension ref="B2:J212"/>
  <sheetViews>
    <sheetView showGridLines="0" zoomScale="90" workbookViewId="0">
      <selection activeCell="L198" sqref="L198"/>
    </sheetView>
  </sheetViews>
  <sheetFormatPr defaultColWidth="10.83203125" defaultRowHeight="14.5"/>
  <cols>
    <col min="1" max="1" width="10.83203125" style="174"/>
    <col min="2" max="2" width="10.83203125" style="191"/>
    <col min="3" max="3" width="27.83203125" style="191" customWidth="1"/>
    <col min="4" max="4" width="20.6640625" style="192" bestFit="1" customWidth="1"/>
    <col min="5" max="5" width="21.33203125" style="192" bestFit="1" customWidth="1"/>
    <col min="6" max="6" width="21.5" style="193" customWidth="1"/>
    <col min="7" max="7" width="25" style="193" customWidth="1"/>
    <col min="8" max="8" width="27.5" style="193" customWidth="1"/>
    <col min="9" max="9" width="20.1640625" style="194" customWidth="1"/>
    <col min="10" max="10" width="16" style="194" customWidth="1"/>
    <col min="11" max="16384" width="10.83203125" style="174"/>
  </cols>
  <sheetData>
    <row r="2" spans="2:10" ht="30" customHeight="1">
      <c r="B2" s="170" t="s">
        <v>38</v>
      </c>
      <c r="C2" s="171" t="s">
        <v>39</v>
      </c>
      <c r="D2" s="170" t="s">
        <v>153</v>
      </c>
      <c r="E2" s="170" t="s">
        <v>229</v>
      </c>
      <c r="F2" s="172" t="s">
        <v>230</v>
      </c>
      <c r="G2" s="172" t="s">
        <v>231</v>
      </c>
      <c r="H2" s="172" t="s">
        <v>232</v>
      </c>
      <c r="I2" s="173" t="s">
        <v>233</v>
      </c>
      <c r="J2" s="173" t="s">
        <v>154</v>
      </c>
    </row>
    <row r="3" spans="2:10">
      <c r="B3" s="175" t="s">
        <v>113</v>
      </c>
      <c r="C3" s="176" t="s">
        <v>206</v>
      </c>
      <c r="D3" s="177"/>
      <c r="E3" s="178" t="s">
        <v>114</v>
      </c>
      <c r="F3" s="179">
        <v>28.949468994140602</v>
      </c>
      <c r="G3" s="179">
        <v>34.412551879882798</v>
      </c>
      <c r="H3" s="179">
        <v>23.492725372314439</v>
      </c>
      <c r="I3" s="180"/>
      <c r="J3" s="180"/>
    </row>
    <row r="4" spans="2:10">
      <c r="B4" s="175" t="s">
        <v>95</v>
      </c>
      <c r="C4" s="181"/>
      <c r="D4" s="177"/>
      <c r="E4" s="178" t="s">
        <v>96</v>
      </c>
      <c r="F4" s="179">
        <v>37.738684082031199</v>
      </c>
      <c r="G4" s="179">
        <v>43.950042724609197</v>
      </c>
      <c r="H4" s="179">
        <v>31.535514831542962</v>
      </c>
      <c r="I4" s="180"/>
      <c r="J4" s="180"/>
    </row>
    <row r="5" spans="2:10" hidden="1">
      <c r="B5" s="175"/>
      <c r="C5" s="181"/>
      <c r="D5" s="182" t="s">
        <v>234</v>
      </c>
      <c r="E5" s="183" t="s">
        <v>235</v>
      </c>
      <c r="F5" s="184"/>
      <c r="G5" s="185"/>
      <c r="H5" s="185"/>
      <c r="I5" s="180">
        <f>SUM(F5:F6)</f>
        <v>0</v>
      </c>
      <c r="J5" s="180" t="e">
        <f>F5/(F5+F6)</f>
        <v>#DIV/0!</v>
      </c>
    </row>
    <row r="6" spans="2:10" hidden="1">
      <c r="B6" s="175"/>
      <c r="C6" s="181"/>
      <c r="D6" s="182"/>
      <c r="E6" s="183" t="s">
        <v>236</v>
      </c>
      <c r="F6" s="184"/>
      <c r="G6" s="185"/>
      <c r="H6" s="185"/>
      <c r="I6" s="180"/>
      <c r="J6" s="180"/>
    </row>
    <row r="7" spans="2:10" hidden="1">
      <c r="B7" s="175"/>
      <c r="C7" s="181"/>
      <c r="D7" s="182" t="s">
        <v>25</v>
      </c>
      <c r="E7" s="183" t="s">
        <v>237</v>
      </c>
      <c r="F7" s="184"/>
      <c r="G7" s="185"/>
      <c r="H7" s="185"/>
      <c r="I7" s="180">
        <f>SUM(F7:F8)</f>
        <v>0</v>
      </c>
      <c r="J7" s="180" t="e">
        <f>F7/(F7+F8)</f>
        <v>#DIV/0!</v>
      </c>
    </row>
    <row r="8" spans="2:10" hidden="1">
      <c r="B8" s="175"/>
      <c r="C8" s="181"/>
      <c r="D8" s="182"/>
      <c r="E8" s="183" t="s">
        <v>238</v>
      </c>
      <c r="F8" s="184"/>
      <c r="G8" s="185"/>
      <c r="H8" s="185"/>
      <c r="I8" s="180"/>
      <c r="J8" s="180"/>
    </row>
    <row r="9" spans="2:10" hidden="1">
      <c r="B9" s="175"/>
      <c r="C9" s="181"/>
      <c r="D9" s="182" t="s">
        <v>239</v>
      </c>
      <c r="E9" s="183" t="s">
        <v>240</v>
      </c>
      <c r="F9" s="184"/>
      <c r="G9" s="184"/>
      <c r="H9" s="184"/>
      <c r="I9" s="180">
        <f>SUM(F9:F10)</f>
        <v>0</v>
      </c>
      <c r="J9" s="180" t="e">
        <f>F9/(F9+F10)</f>
        <v>#DIV/0!</v>
      </c>
    </row>
    <row r="10" spans="2:10" hidden="1">
      <c r="B10" s="175"/>
      <c r="C10" s="181"/>
      <c r="D10" s="182"/>
      <c r="E10" s="183" t="s">
        <v>241</v>
      </c>
      <c r="F10" s="184"/>
      <c r="G10" s="184"/>
      <c r="H10" s="184"/>
      <c r="I10" s="180"/>
      <c r="J10" s="180"/>
    </row>
    <row r="11" spans="2:10" hidden="1">
      <c r="B11" s="175"/>
      <c r="C11" s="181"/>
      <c r="D11" s="182" t="s">
        <v>28</v>
      </c>
      <c r="E11" s="183" t="s">
        <v>242</v>
      </c>
      <c r="F11" s="186"/>
      <c r="G11" s="186"/>
      <c r="H11" s="186"/>
      <c r="I11" s="180">
        <f>SUM(F11:F12)</f>
        <v>0</v>
      </c>
      <c r="J11" s="180" t="e">
        <f>F11/(F11+F12)</f>
        <v>#DIV/0!</v>
      </c>
    </row>
    <row r="12" spans="2:10" hidden="1">
      <c r="B12" s="175"/>
      <c r="C12" s="181"/>
      <c r="D12" s="182"/>
      <c r="E12" s="183" t="s">
        <v>243</v>
      </c>
      <c r="F12" s="186"/>
      <c r="G12" s="186"/>
      <c r="H12" s="186"/>
      <c r="I12" s="180"/>
      <c r="J12" s="180"/>
    </row>
    <row r="13" spans="2:10">
      <c r="B13" s="187" t="s">
        <v>130</v>
      </c>
      <c r="C13" s="181"/>
      <c r="D13" s="188" t="s">
        <v>33</v>
      </c>
      <c r="E13" s="178" t="s">
        <v>244</v>
      </c>
      <c r="F13" s="179">
        <v>0</v>
      </c>
      <c r="G13" s="179">
        <v>1.2753920555114759</v>
      </c>
      <c r="H13" s="179">
        <v>0</v>
      </c>
      <c r="I13" s="189">
        <f>SUM(F13:F14)</f>
        <v>24.7521362304688</v>
      </c>
      <c r="J13" s="189">
        <f>F13/(F13+F14)</f>
        <v>0</v>
      </c>
    </row>
    <row r="14" spans="2:10">
      <c r="B14" s="175" t="s">
        <v>130</v>
      </c>
      <c r="C14" s="181"/>
      <c r="D14" s="188"/>
      <c r="E14" s="178" t="s">
        <v>245</v>
      </c>
      <c r="F14" s="179">
        <v>24.7521362304688</v>
      </c>
      <c r="G14" s="179">
        <v>31.714700698852521</v>
      </c>
      <c r="H14" s="179">
        <v>18.896747589111321</v>
      </c>
      <c r="I14" s="189"/>
      <c r="J14" s="189"/>
    </row>
    <row r="15" spans="2:10">
      <c r="B15" s="175" t="s">
        <v>145</v>
      </c>
      <c r="C15" s="181"/>
      <c r="D15" s="176" t="s">
        <v>187</v>
      </c>
      <c r="E15" s="178" t="s">
        <v>246</v>
      </c>
      <c r="F15" s="179">
        <v>7.8542663574218805</v>
      </c>
      <c r="G15" s="179">
        <v>11.840998649597161</v>
      </c>
      <c r="H15" s="179">
        <v>4.8834195137023997</v>
      </c>
      <c r="I15" s="189">
        <f>SUM(F15:F16)</f>
        <v>7.8542663574218805</v>
      </c>
      <c r="J15" s="189">
        <f>F15/(F15+F16)</f>
        <v>1</v>
      </c>
    </row>
    <row r="16" spans="2:10">
      <c r="B16" s="175" t="s">
        <v>145</v>
      </c>
      <c r="C16" s="190"/>
      <c r="D16" s="190"/>
      <c r="E16" s="178" t="s">
        <v>247</v>
      </c>
      <c r="F16" s="179">
        <v>0</v>
      </c>
      <c r="G16" s="179">
        <v>1.1757346391677841</v>
      </c>
      <c r="H16" s="179">
        <v>0</v>
      </c>
      <c r="I16" s="189"/>
      <c r="J16" s="189"/>
    </row>
    <row r="17" spans="2:10">
      <c r="B17" s="175" t="s">
        <v>115</v>
      </c>
      <c r="C17" s="176" t="s">
        <v>207</v>
      </c>
      <c r="D17" s="177"/>
      <c r="E17" s="178" t="s">
        <v>114</v>
      </c>
      <c r="F17" s="179">
        <v>40.206427001953202</v>
      </c>
      <c r="G17" s="179">
        <v>46.440624237060398</v>
      </c>
      <c r="H17" s="179">
        <v>33.980480194091797</v>
      </c>
      <c r="I17" s="180"/>
      <c r="J17" s="180"/>
    </row>
    <row r="18" spans="2:10">
      <c r="B18" s="175" t="s">
        <v>97</v>
      </c>
      <c r="C18" s="181"/>
      <c r="D18" s="177"/>
      <c r="E18" s="178" t="s">
        <v>96</v>
      </c>
      <c r="F18" s="179">
        <v>62.174768066406202</v>
      </c>
      <c r="G18" s="179">
        <v>70.080635070800795</v>
      </c>
      <c r="H18" s="179">
        <v>54.282161712646399</v>
      </c>
      <c r="I18" s="180"/>
      <c r="J18" s="180"/>
    </row>
    <row r="19" spans="2:10" hidden="1">
      <c r="B19" s="175"/>
      <c r="C19" s="181"/>
      <c r="D19" s="182" t="s">
        <v>234</v>
      </c>
      <c r="E19" s="183" t="s">
        <v>235</v>
      </c>
      <c r="F19" s="184"/>
      <c r="G19" s="185"/>
      <c r="H19" s="185"/>
      <c r="I19" s="180">
        <f>SUM(F19:F20)</f>
        <v>0</v>
      </c>
      <c r="J19" s="180" t="e">
        <f>F19/(F19+F20)</f>
        <v>#DIV/0!</v>
      </c>
    </row>
    <row r="20" spans="2:10" hidden="1">
      <c r="B20" s="175"/>
      <c r="C20" s="181"/>
      <c r="D20" s="182"/>
      <c r="E20" s="183" t="s">
        <v>236</v>
      </c>
      <c r="F20" s="184"/>
      <c r="G20" s="185"/>
      <c r="H20" s="185"/>
      <c r="I20" s="180"/>
      <c r="J20" s="180"/>
    </row>
    <row r="21" spans="2:10" hidden="1">
      <c r="B21" s="175"/>
      <c r="C21" s="181"/>
      <c r="D21" s="182" t="s">
        <v>25</v>
      </c>
      <c r="E21" s="183" t="s">
        <v>237</v>
      </c>
      <c r="F21" s="184"/>
      <c r="G21" s="185"/>
      <c r="H21" s="185"/>
      <c r="I21" s="180">
        <f>SUM(F21:F22)</f>
        <v>0</v>
      </c>
      <c r="J21" s="180" t="e">
        <f>F21/(F21+F22)</f>
        <v>#DIV/0!</v>
      </c>
    </row>
    <row r="22" spans="2:10" hidden="1">
      <c r="B22" s="175"/>
      <c r="C22" s="181"/>
      <c r="D22" s="182"/>
      <c r="E22" s="183" t="s">
        <v>238</v>
      </c>
      <c r="F22" s="184"/>
      <c r="G22" s="185"/>
      <c r="H22" s="185"/>
      <c r="I22" s="180"/>
      <c r="J22" s="180"/>
    </row>
    <row r="23" spans="2:10" hidden="1">
      <c r="B23" s="175"/>
      <c r="C23" s="181"/>
      <c r="D23" s="182" t="s">
        <v>239</v>
      </c>
      <c r="E23" s="183" t="s">
        <v>240</v>
      </c>
      <c r="F23" s="184"/>
      <c r="G23" s="184"/>
      <c r="H23" s="184"/>
      <c r="I23" s="180">
        <f>SUM(F23:F24)</f>
        <v>0</v>
      </c>
      <c r="J23" s="180" t="e">
        <f>F23/(F23+F24)</f>
        <v>#DIV/0!</v>
      </c>
    </row>
    <row r="24" spans="2:10" hidden="1">
      <c r="B24" s="175"/>
      <c r="C24" s="181"/>
      <c r="D24" s="182"/>
      <c r="E24" s="183" t="s">
        <v>241</v>
      </c>
      <c r="F24" s="184"/>
      <c r="G24" s="184"/>
      <c r="H24" s="184"/>
      <c r="I24" s="180"/>
      <c r="J24" s="180"/>
    </row>
    <row r="25" spans="2:10" hidden="1">
      <c r="B25" s="175"/>
      <c r="C25" s="181"/>
      <c r="D25" s="182" t="s">
        <v>28</v>
      </c>
      <c r="E25" s="183" t="s">
        <v>242</v>
      </c>
      <c r="F25" s="186"/>
      <c r="G25" s="186"/>
      <c r="H25" s="186"/>
      <c r="I25" s="180">
        <f>SUM(F25:F26)</f>
        <v>0</v>
      </c>
      <c r="J25" s="180" t="e">
        <f>F25/(F25+F26)</f>
        <v>#DIV/0!</v>
      </c>
    </row>
    <row r="26" spans="2:10" hidden="1">
      <c r="B26" s="175"/>
      <c r="C26" s="181"/>
      <c r="D26" s="182"/>
      <c r="E26" s="183" t="s">
        <v>243</v>
      </c>
      <c r="F26" s="186"/>
      <c r="G26" s="186"/>
      <c r="H26" s="186"/>
      <c r="I26" s="180"/>
      <c r="J26" s="180"/>
    </row>
    <row r="27" spans="2:10">
      <c r="B27" s="175" t="s">
        <v>131</v>
      </c>
      <c r="C27" s="181"/>
      <c r="D27" s="188" t="s">
        <v>33</v>
      </c>
      <c r="E27" s="178" t="s">
        <v>244</v>
      </c>
      <c r="F27" s="179">
        <v>0</v>
      </c>
      <c r="G27" s="179">
        <v>1.268621206283568</v>
      </c>
      <c r="H27" s="179">
        <v>0</v>
      </c>
      <c r="I27" s="189">
        <f>SUM(F27:F28)</f>
        <v>29.304354858398398</v>
      </c>
      <c r="J27" s="189">
        <f>F27/(F27+F28)</f>
        <v>0</v>
      </c>
    </row>
    <row r="28" spans="2:10">
      <c r="B28" s="175" t="s">
        <v>131</v>
      </c>
      <c r="C28" s="181"/>
      <c r="D28" s="188"/>
      <c r="E28" s="178" t="s">
        <v>245</v>
      </c>
      <c r="F28" s="179">
        <v>29.304354858398398</v>
      </c>
      <c r="G28" s="179">
        <v>36.812236785888679</v>
      </c>
      <c r="H28" s="179">
        <v>22.900011062622081</v>
      </c>
      <c r="I28" s="189"/>
      <c r="J28" s="189"/>
    </row>
    <row r="29" spans="2:10">
      <c r="B29" s="187" t="s">
        <v>146</v>
      </c>
      <c r="C29" s="181"/>
      <c r="D29" s="176" t="s">
        <v>187</v>
      </c>
      <c r="E29" s="178" t="s">
        <v>246</v>
      </c>
      <c r="F29" s="179">
        <v>9.4297706604004006</v>
      </c>
      <c r="G29" s="179">
        <v>13.963210105896</v>
      </c>
      <c r="H29" s="179">
        <v>6.0050072669982804</v>
      </c>
      <c r="I29" s="189">
        <f>SUM(F29:F30)</f>
        <v>9.4297706604004006</v>
      </c>
      <c r="J29" s="189">
        <f>F29/(F29+F30)</f>
        <v>1</v>
      </c>
    </row>
    <row r="30" spans="2:10">
      <c r="B30" s="187" t="s">
        <v>146</v>
      </c>
      <c r="C30" s="190"/>
      <c r="D30" s="190"/>
      <c r="E30" s="178" t="s">
        <v>247</v>
      </c>
      <c r="F30" s="179">
        <v>0</v>
      </c>
      <c r="G30" s="179">
        <v>1.283052444458008</v>
      </c>
      <c r="H30" s="179">
        <v>0</v>
      </c>
      <c r="I30" s="189"/>
      <c r="J30" s="189"/>
    </row>
    <row r="31" spans="2:10">
      <c r="B31" s="187" t="s">
        <v>116</v>
      </c>
      <c r="C31" s="176" t="s">
        <v>208</v>
      </c>
      <c r="D31" s="177"/>
      <c r="E31" s="178" t="s">
        <v>114</v>
      </c>
      <c r="F31" s="179">
        <v>26.082196044921801</v>
      </c>
      <c r="G31" s="179">
        <v>31.74055862426756</v>
      </c>
      <c r="H31" s="179">
        <v>21.143516540527362</v>
      </c>
      <c r="I31" s="180"/>
      <c r="J31" s="180"/>
    </row>
    <row r="32" spans="2:10">
      <c r="B32" s="187" t="s">
        <v>98</v>
      </c>
      <c r="C32" s="181"/>
      <c r="D32" s="177"/>
      <c r="E32" s="178" t="s">
        <v>96</v>
      </c>
      <c r="F32" s="179">
        <v>43.973446655273399</v>
      </c>
      <c r="G32" s="179">
        <v>50.511898040771598</v>
      </c>
      <c r="H32" s="179">
        <v>37.444057464599602</v>
      </c>
      <c r="I32" s="180"/>
      <c r="J32" s="180"/>
    </row>
    <row r="33" spans="2:10" hidden="1">
      <c r="B33" s="187"/>
      <c r="C33" s="181"/>
      <c r="D33" s="182" t="s">
        <v>234</v>
      </c>
      <c r="E33" s="183" t="s">
        <v>235</v>
      </c>
      <c r="F33" s="184"/>
      <c r="G33" s="185"/>
      <c r="H33" s="185"/>
      <c r="I33" s="180">
        <f>SUM(F33:F34)</f>
        <v>0</v>
      </c>
      <c r="J33" s="180" t="e">
        <f>F33/(F33+F34)</f>
        <v>#DIV/0!</v>
      </c>
    </row>
    <row r="34" spans="2:10" hidden="1">
      <c r="B34" s="187"/>
      <c r="C34" s="181"/>
      <c r="D34" s="182"/>
      <c r="E34" s="183" t="s">
        <v>236</v>
      </c>
      <c r="F34" s="184"/>
      <c r="G34" s="185"/>
      <c r="H34" s="185"/>
      <c r="I34" s="180"/>
      <c r="J34" s="180"/>
    </row>
    <row r="35" spans="2:10" hidden="1">
      <c r="B35" s="187"/>
      <c r="C35" s="181"/>
      <c r="D35" s="182" t="s">
        <v>25</v>
      </c>
      <c r="E35" s="183" t="s">
        <v>237</v>
      </c>
      <c r="F35" s="184"/>
      <c r="G35" s="185"/>
      <c r="H35" s="185"/>
      <c r="I35" s="180">
        <f>SUM(F35:F36)</f>
        <v>0</v>
      </c>
      <c r="J35" s="180" t="e">
        <f>F35/(F35+F36)</f>
        <v>#DIV/0!</v>
      </c>
    </row>
    <row r="36" spans="2:10" hidden="1">
      <c r="B36" s="187"/>
      <c r="C36" s="181"/>
      <c r="D36" s="182"/>
      <c r="E36" s="183" t="s">
        <v>238</v>
      </c>
      <c r="F36" s="184"/>
      <c r="G36" s="185"/>
      <c r="H36" s="185"/>
      <c r="I36" s="180"/>
      <c r="J36" s="180"/>
    </row>
    <row r="37" spans="2:10" hidden="1">
      <c r="B37" s="187"/>
      <c r="C37" s="181"/>
      <c r="D37" s="182" t="s">
        <v>239</v>
      </c>
      <c r="E37" s="183" t="s">
        <v>240</v>
      </c>
      <c r="F37" s="184"/>
      <c r="G37" s="184"/>
      <c r="H37" s="184"/>
      <c r="I37" s="180">
        <f>SUM(F37:F38)</f>
        <v>0</v>
      </c>
      <c r="J37" s="180" t="e">
        <f>F37/(F37+F38)</f>
        <v>#DIV/0!</v>
      </c>
    </row>
    <row r="38" spans="2:10" hidden="1">
      <c r="B38" s="187"/>
      <c r="C38" s="181"/>
      <c r="D38" s="182"/>
      <c r="E38" s="183" t="s">
        <v>241</v>
      </c>
      <c r="F38" s="184"/>
      <c r="G38" s="184"/>
      <c r="H38" s="184"/>
      <c r="I38" s="180"/>
      <c r="J38" s="180"/>
    </row>
    <row r="39" spans="2:10" hidden="1">
      <c r="B39" s="175"/>
      <c r="C39" s="181"/>
      <c r="D39" s="182" t="s">
        <v>28</v>
      </c>
      <c r="E39" s="183" t="s">
        <v>242</v>
      </c>
      <c r="F39" s="186"/>
      <c r="G39" s="186"/>
      <c r="H39" s="186"/>
      <c r="I39" s="180">
        <f>SUM(F39:F40)</f>
        <v>0</v>
      </c>
      <c r="J39" s="180" t="e">
        <f>F39/(F39+F40)</f>
        <v>#DIV/0!</v>
      </c>
    </row>
    <row r="40" spans="2:10" hidden="1">
      <c r="B40" s="175"/>
      <c r="C40" s="181"/>
      <c r="D40" s="182"/>
      <c r="E40" s="183" t="s">
        <v>243</v>
      </c>
      <c r="F40" s="186"/>
      <c r="G40" s="186"/>
      <c r="H40" s="186"/>
      <c r="I40" s="180"/>
      <c r="J40" s="180"/>
    </row>
    <row r="41" spans="2:10">
      <c r="B41" s="175" t="s">
        <v>132</v>
      </c>
      <c r="C41" s="181"/>
      <c r="D41" s="188" t="s">
        <v>33</v>
      </c>
      <c r="E41" s="178" t="s">
        <v>244</v>
      </c>
      <c r="F41" s="179">
        <v>0</v>
      </c>
      <c r="G41" s="179">
        <v>1.22593116760254</v>
      </c>
      <c r="H41" s="179">
        <v>0</v>
      </c>
      <c r="I41" s="189">
        <f>SUM(F41:F42)</f>
        <v>28.315402221679602</v>
      </c>
      <c r="J41" s="189">
        <f>F41/(F41+F42)</f>
        <v>0</v>
      </c>
    </row>
    <row r="42" spans="2:10">
      <c r="B42" s="175" t="s">
        <v>132</v>
      </c>
      <c r="C42" s="181"/>
      <c r="D42" s="188"/>
      <c r="E42" s="178" t="s">
        <v>245</v>
      </c>
      <c r="F42" s="179">
        <v>28.315402221679602</v>
      </c>
      <c r="G42" s="179">
        <v>35.568943023681641</v>
      </c>
      <c r="H42" s="179">
        <v>22.127693176269521</v>
      </c>
      <c r="I42" s="189"/>
      <c r="J42" s="189"/>
    </row>
    <row r="43" spans="2:10">
      <c r="B43" s="175" t="s">
        <v>147</v>
      </c>
      <c r="C43" s="181"/>
      <c r="D43" s="176" t="s">
        <v>187</v>
      </c>
      <c r="E43" s="178" t="s">
        <v>246</v>
      </c>
      <c r="F43" s="179">
        <v>12.128569030761721</v>
      </c>
      <c r="G43" s="179">
        <v>17.02523422241212</v>
      </c>
      <c r="H43" s="179">
        <v>8.2771921157836807</v>
      </c>
      <c r="I43" s="189">
        <f>SUM(F43:F44)</f>
        <v>12.128569030761721</v>
      </c>
      <c r="J43" s="189">
        <f>F43/(F43+F44)</f>
        <v>1</v>
      </c>
    </row>
    <row r="44" spans="2:10">
      <c r="B44" s="175" t="s">
        <v>147</v>
      </c>
      <c r="C44" s="190"/>
      <c r="D44" s="190"/>
      <c r="E44" s="178" t="s">
        <v>247</v>
      </c>
      <c r="F44" s="179">
        <v>0</v>
      </c>
      <c r="G44" s="179">
        <v>1.2098357677459719</v>
      </c>
      <c r="H44" s="179">
        <v>0</v>
      </c>
      <c r="I44" s="189"/>
      <c r="J44" s="189"/>
    </row>
    <row r="45" spans="2:10">
      <c r="B45" s="175" t="s">
        <v>117</v>
      </c>
      <c r="C45" s="176" t="s">
        <v>209</v>
      </c>
      <c r="D45" s="177"/>
      <c r="E45" s="178" t="s">
        <v>114</v>
      </c>
      <c r="F45" s="179">
        <v>33.929943847656197</v>
      </c>
      <c r="G45" s="179">
        <v>40.190162658691598</v>
      </c>
      <c r="H45" s="179">
        <v>27.678037643432599</v>
      </c>
      <c r="I45" s="180"/>
      <c r="J45" s="180"/>
    </row>
    <row r="46" spans="2:10">
      <c r="B46" s="175" t="s">
        <v>99</v>
      </c>
      <c r="C46" s="181"/>
      <c r="D46" s="177"/>
      <c r="E46" s="178" t="s">
        <v>96</v>
      </c>
      <c r="F46" s="179">
        <v>48.508935546875001</v>
      </c>
      <c r="G46" s="179">
        <v>55.722297668457202</v>
      </c>
      <c r="H46" s="179">
        <v>41.306606292724801</v>
      </c>
      <c r="I46" s="180"/>
      <c r="J46" s="180"/>
    </row>
    <row r="47" spans="2:10" hidden="1">
      <c r="B47" s="175"/>
      <c r="C47" s="181"/>
      <c r="D47" s="182" t="s">
        <v>234</v>
      </c>
      <c r="E47" s="183" t="s">
        <v>235</v>
      </c>
      <c r="F47" s="184"/>
      <c r="G47" s="185"/>
      <c r="H47" s="185"/>
      <c r="I47" s="180">
        <f>SUM(F47:F48)</f>
        <v>0</v>
      </c>
      <c r="J47" s="180" t="e">
        <f>F47/(F47+F48)</f>
        <v>#DIV/0!</v>
      </c>
    </row>
    <row r="48" spans="2:10" hidden="1">
      <c r="B48" s="175"/>
      <c r="C48" s="181"/>
      <c r="D48" s="182"/>
      <c r="E48" s="183" t="s">
        <v>236</v>
      </c>
      <c r="F48" s="184"/>
      <c r="G48" s="185"/>
      <c r="H48" s="185"/>
      <c r="I48" s="180"/>
      <c r="J48" s="180"/>
    </row>
    <row r="49" spans="2:10" hidden="1">
      <c r="B49" s="175"/>
      <c r="C49" s="181"/>
      <c r="D49" s="182" t="s">
        <v>25</v>
      </c>
      <c r="E49" s="183" t="s">
        <v>237</v>
      </c>
      <c r="F49" s="184"/>
      <c r="G49" s="185"/>
      <c r="H49" s="185"/>
      <c r="I49" s="180">
        <f>SUM(F49:F50)</f>
        <v>0</v>
      </c>
      <c r="J49" s="180" t="e">
        <f>F49/(F49+F50)</f>
        <v>#DIV/0!</v>
      </c>
    </row>
    <row r="50" spans="2:10" hidden="1">
      <c r="B50" s="175"/>
      <c r="C50" s="181"/>
      <c r="D50" s="182"/>
      <c r="E50" s="183" t="s">
        <v>238</v>
      </c>
      <c r="F50" s="184"/>
      <c r="G50" s="185"/>
      <c r="H50" s="185"/>
      <c r="I50" s="180"/>
      <c r="J50" s="180"/>
    </row>
    <row r="51" spans="2:10" hidden="1">
      <c r="B51" s="175"/>
      <c r="C51" s="181"/>
      <c r="D51" s="182" t="s">
        <v>239</v>
      </c>
      <c r="E51" s="183" t="s">
        <v>240</v>
      </c>
      <c r="F51" s="184"/>
      <c r="G51" s="184"/>
      <c r="H51" s="184"/>
      <c r="I51" s="180">
        <f>SUM(F51:F52)</f>
        <v>0</v>
      </c>
      <c r="J51" s="180" t="e">
        <f>F51/(F51+F52)</f>
        <v>#DIV/0!</v>
      </c>
    </row>
    <row r="52" spans="2:10" hidden="1">
      <c r="B52" s="175"/>
      <c r="C52" s="181"/>
      <c r="D52" s="182"/>
      <c r="E52" s="183" t="s">
        <v>241</v>
      </c>
      <c r="F52" s="184"/>
      <c r="G52" s="184"/>
      <c r="H52" s="184"/>
      <c r="I52" s="180"/>
      <c r="J52" s="180"/>
    </row>
    <row r="53" spans="2:10" hidden="1">
      <c r="B53" s="175"/>
      <c r="C53" s="181"/>
      <c r="D53" s="182" t="s">
        <v>28</v>
      </c>
      <c r="E53" s="183" t="s">
        <v>242</v>
      </c>
      <c r="F53" s="186"/>
      <c r="G53" s="186"/>
      <c r="H53" s="186"/>
      <c r="I53" s="180">
        <f>SUM(F53:F54)</f>
        <v>0</v>
      </c>
      <c r="J53" s="180" t="e">
        <f>F53/(F53+F54)</f>
        <v>#DIV/0!</v>
      </c>
    </row>
    <row r="54" spans="2:10" hidden="1">
      <c r="B54" s="175"/>
      <c r="C54" s="181"/>
      <c r="D54" s="182"/>
      <c r="E54" s="183" t="s">
        <v>243</v>
      </c>
      <c r="F54" s="186"/>
      <c r="G54" s="186"/>
      <c r="H54" s="186"/>
      <c r="I54" s="180"/>
      <c r="J54" s="180"/>
    </row>
    <row r="55" spans="2:10">
      <c r="B55" s="175" t="s">
        <v>133</v>
      </c>
      <c r="C55" s="181"/>
      <c r="D55" s="188" t="s">
        <v>33</v>
      </c>
      <c r="E55" s="178" t="s">
        <v>244</v>
      </c>
      <c r="F55" s="179">
        <v>0.26411576271057202</v>
      </c>
      <c r="G55" s="179">
        <v>1.2615505456924441</v>
      </c>
      <c r="H55" s="179">
        <v>1.1092563159763799E-2</v>
      </c>
      <c r="I55" s="189">
        <f>SUM(F55:F56)</f>
        <v>34.458021402358973</v>
      </c>
      <c r="J55" s="189">
        <f>F55/(F55+F56)</f>
        <v>7.6648557276852479E-3</v>
      </c>
    </row>
    <row r="56" spans="2:10">
      <c r="B56" s="175" t="s">
        <v>133</v>
      </c>
      <c r="C56" s="181"/>
      <c r="D56" s="188"/>
      <c r="E56" s="178" t="s">
        <v>245</v>
      </c>
      <c r="F56" s="179">
        <v>34.193905639648399</v>
      </c>
      <c r="G56" s="179">
        <v>40.0984077453612</v>
      </c>
      <c r="H56" s="179">
        <v>28.29680061340332</v>
      </c>
      <c r="I56" s="189"/>
      <c r="J56" s="189"/>
    </row>
    <row r="57" spans="2:10">
      <c r="B57" s="175" t="s">
        <v>148</v>
      </c>
      <c r="C57" s="181"/>
      <c r="D57" s="176" t="s">
        <v>187</v>
      </c>
      <c r="E57" s="178" t="s">
        <v>246</v>
      </c>
      <c r="F57" s="179">
        <v>13.69981231689454</v>
      </c>
      <c r="G57" s="179">
        <v>18.698369979858398</v>
      </c>
      <c r="H57" s="179">
        <v>9.6854429244995206</v>
      </c>
      <c r="I57" s="189">
        <f>SUM(F57:F58)</f>
        <v>13.69981231689454</v>
      </c>
      <c r="J57" s="189">
        <f>F57/(F57+F58)</f>
        <v>1</v>
      </c>
    </row>
    <row r="58" spans="2:10">
      <c r="B58" s="175" t="s">
        <v>148</v>
      </c>
      <c r="C58" s="190"/>
      <c r="D58" s="190"/>
      <c r="E58" s="178" t="s">
        <v>247</v>
      </c>
      <c r="F58" s="179">
        <v>0</v>
      </c>
      <c r="G58" s="179">
        <v>1.1386085748672481</v>
      </c>
      <c r="H58" s="179">
        <v>0</v>
      </c>
      <c r="I58" s="189"/>
      <c r="J58" s="189"/>
    </row>
    <row r="59" spans="2:10">
      <c r="B59" s="175" t="s">
        <v>118</v>
      </c>
      <c r="C59" s="176" t="s">
        <v>210</v>
      </c>
      <c r="D59" s="177"/>
      <c r="E59" s="178" t="s">
        <v>114</v>
      </c>
      <c r="F59" s="179">
        <v>34.747949218750001</v>
      </c>
      <c r="G59" s="179">
        <v>40.771587371826001</v>
      </c>
      <c r="H59" s="179">
        <v>28.73200607299804</v>
      </c>
      <c r="I59" s="180"/>
      <c r="J59" s="180"/>
    </row>
    <row r="60" spans="2:10">
      <c r="B60" s="175" t="s">
        <v>100</v>
      </c>
      <c r="C60" s="181"/>
      <c r="D60" s="177"/>
      <c r="E60" s="178" t="s">
        <v>96</v>
      </c>
      <c r="F60" s="179">
        <v>48.729614257812599</v>
      </c>
      <c r="G60" s="179">
        <v>55.591865539550803</v>
      </c>
      <c r="H60" s="179">
        <v>41.877353668212798</v>
      </c>
      <c r="I60" s="180"/>
      <c r="J60" s="180"/>
    </row>
    <row r="61" spans="2:10" hidden="1">
      <c r="B61" s="175"/>
      <c r="C61" s="181"/>
      <c r="D61" s="182" t="s">
        <v>234</v>
      </c>
      <c r="E61" s="183" t="s">
        <v>235</v>
      </c>
      <c r="F61" s="184"/>
      <c r="G61" s="185"/>
      <c r="H61" s="185"/>
      <c r="I61" s="180">
        <f>SUM(F61:F62)</f>
        <v>0</v>
      </c>
      <c r="J61" s="180" t="e">
        <f>F61/(F61+F62)</f>
        <v>#DIV/0!</v>
      </c>
    </row>
    <row r="62" spans="2:10" hidden="1">
      <c r="B62" s="175"/>
      <c r="C62" s="181"/>
      <c r="D62" s="182"/>
      <c r="E62" s="183" t="s">
        <v>236</v>
      </c>
      <c r="F62" s="184"/>
      <c r="G62" s="185"/>
      <c r="H62" s="185"/>
      <c r="I62" s="180"/>
      <c r="J62" s="180"/>
    </row>
    <row r="63" spans="2:10" hidden="1">
      <c r="B63" s="175"/>
      <c r="C63" s="181"/>
      <c r="D63" s="182" t="s">
        <v>25</v>
      </c>
      <c r="E63" s="183" t="s">
        <v>237</v>
      </c>
      <c r="F63" s="184"/>
      <c r="G63" s="185"/>
      <c r="H63" s="185"/>
      <c r="I63" s="180">
        <f>SUM(F63:F64)</f>
        <v>0</v>
      </c>
      <c r="J63" s="180" t="e">
        <f>F63/(F63+F64)</f>
        <v>#DIV/0!</v>
      </c>
    </row>
    <row r="64" spans="2:10" hidden="1">
      <c r="B64" s="175"/>
      <c r="C64" s="181"/>
      <c r="D64" s="182"/>
      <c r="E64" s="183" t="s">
        <v>238</v>
      </c>
      <c r="F64" s="184"/>
      <c r="G64" s="185"/>
      <c r="H64" s="185"/>
      <c r="I64" s="180"/>
      <c r="J64" s="180"/>
    </row>
    <row r="65" spans="2:10" hidden="1">
      <c r="B65" s="175"/>
      <c r="C65" s="181"/>
      <c r="D65" s="182" t="s">
        <v>239</v>
      </c>
      <c r="E65" s="183" t="s">
        <v>240</v>
      </c>
      <c r="F65" s="184"/>
      <c r="G65" s="184"/>
      <c r="H65" s="184"/>
      <c r="I65" s="180">
        <f>SUM(F65:F66)</f>
        <v>0</v>
      </c>
      <c r="J65" s="180" t="e">
        <f>F65/(F65+F66)</f>
        <v>#DIV/0!</v>
      </c>
    </row>
    <row r="66" spans="2:10" hidden="1">
      <c r="B66" s="175"/>
      <c r="C66" s="181"/>
      <c r="D66" s="182"/>
      <c r="E66" s="183" t="s">
        <v>241</v>
      </c>
      <c r="F66" s="184"/>
      <c r="G66" s="184"/>
      <c r="H66" s="184"/>
      <c r="I66" s="180"/>
      <c r="J66" s="180"/>
    </row>
    <row r="67" spans="2:10" hidden="1">
      <c r="B67" s="175"/>
      <c r="C67" s="181"/>
      <c r="D67" s="182" t="s">
        <v>28</v>
      </c>
      <c r="E67" s="183" t="s">
        <v>242</v>
      </c>
      <c r="F67" s="186"/>
      <c r="G67" s="186"/>
      <c r="H67" s="186"/>
      <c r="I67" s="180">
        <f>SUM(F67:F68)</f>
        <v>0</v>
      </c>
      <c r="J67" s="180" t="e">
        <f>F67/(F67+F68)</f>
        <v>#DIV/0!</v>
      </c>
    </row>
    <row r="68" spans="2:10" hidden="1">
      <c r="B68" s="175"/>
      <c r="C68" s="181"/>
      <c r="D68" s="182"/>
      <c r="E68" s="183" t="s">
        <v>243</v>
      </c>
      <c r="F68" s="186"/>
      <c r="G68" s="186"/>
      <c r="H68" s="186"/>
      <c r="I68" s="180"/>
      <c r="J68" s="180"/>
    </row>
    <row r="69" spans="2:10">
      <c r="B69" s="175" t="s">
        <v>134</v>
      </c>
      <c r="C69" s="181"/>
      <c r="D69" s="188" t="s">
        <v>33</v>
      </c>
      <c r="E69" s="178" t="s">
        <v>244</v>
      </c>
      <c r="F69" s="179">
        <v>0.43716678619384802</v>
      </c>
      <c r="G69" s="179">
        <v>2.0882751941680922</v>
      </c>
      <c r="H69" s="179">
        <v>1.8360190093517321E-2</v>
      </c>
      <c r="I69" s="189">
        <f>SUM(F69:F70)</f>
        <v>28.498040199279849</v>
      </c>
      <c r="J69" s="189">
        <f>F69/(F69+F70)</f>
        <v>1.5340240351155632E-2</v>
      </c>
    </row>
    <row r="70" spans="2:10">
      <c r="B70" s="175" t="s">
        <v>134</v>
      </c>
      <c r="C70" s="181"/>
      <c r="D70" s="188"/>
      <c r="E70" s="178" t="s">
        <v>245</v>
      </c>
      <c r="F70" s="179">
        <v>28.060873413086</v>
      </c>
      <c r="G70" s="179">
        <v>35.547599792480483</v>
      </c>
      <c r="H70" s="179">
        <v>21.713249206542962</v>
      </c>
      <c r="I70" s="189"/>
      <c r="J70" s="189"/>
    </row>
    <row r="71" spans="2:10">
      <c r="B71" s="175" t="s">
        <v>149</v>
      </c>
      <c r="C71" s="181"/>
      <c r="D71" s="176" t="s">
        <v>187</v>
      </c>
      <c r="E71" s="178" t="s">
        <v>246</v>
      </c>
      <c r="F71" s="179">
        <v>9.6374443054199208</v>
      </c>
      <c r="G71" s="179">
        <v>14.0479335784912</v>
      </c>
      <c r="H71" s="179">
        <v>6.2653069496154803</v>
      </c>
      <c r="I71" s="189">
        <f>SUM(F71:F72)</f>
        <v>9.6374443054199208</v>
      </c>
      <c r="J71" s="189">
        <f>F71/(F71+F72)</f>
        <v>1</v>
      </c>
    </row>
    <row r="72" spans="2:10">
      <c r="B72" s="175" t="s">
        <v>149</v>
      </c>
      <c r="C72" s="190"/>
      <c r="D72" s="190"/>
      <c r="E72" s="178" t="s">
        <v>247</v>
      </c>
      <c r="F72" s="179">
        <v>0</v>
      </c>
      <c r="G72" s="179">
        <v>1.2019968032836921</v>
      </c>
      <c r="H72" s="179">
        <v>0</v>
      </c>
      <c r="I72" s="189"/>
      <c r="J72" s="189"/>
    </row>
    <row r="73" spans="2:10">
      <c r="B73" s="175" t="s">
        <v>119</v>
      </c>
      <c r="C73" s="176" t="s">
        <v>211</v>
      </c>
      <c r="D73" s="177"/>
      <c r="E73" s="178" t="s">
        <v>114</v>
      </c>
      <c r="F73" s="179">
        <v>27.878533935546802</v>
      </c>
      <c r="G73" s="179">
        <v>33.091327667236321</v>
      </c>
      <c r="H73" s="179">
        <v>22.671503067016602</v>
      </c>
      <c r="I73" s="180"/>
      <c r="J73" s="180"/>
    </row>
    <row r="74" spans="2:10">
      <c r="B74" s="175" t="s">
        <v>101</v>
      </c>
      <c r="C74" s="181"/>
      <c r="D74" s="177"/>
      <c r="E74" s="178" t="s">
        <v>96</v>
      </c>
      <c r="F74" s="179">
        <v>38.100488281250001</v>
      </c>
      <c r="G74" s="179">
        <v>44.141651153564403</v>
      </c>
      <c r="H74" s="179">
        <v>32.06706237792968</v>
      </c>
      <c r="I74" s="180"/>
      <c r="J74" s="180"/>
    </row>
    <row r="75" spans="2:10" hidden="1">
      <c r="B75" s="175"/>
      <c r="C75" s="181"/>
      <c r="D75" s="182" t="s">
        <v>234</v>
      </c>
      <c r="E75" s="183" t="s">
        <v>235</v>
      </c>
      <c r="F75" s="184"/>
      <c r="G75" s="185"/>
      <c r="H75" s="185"/>
      <c r="I75" s="180">
        <f>SUM(F75:F76)</f>
        <v>0</v>
      </c>
      <c r="J75" s="180" t="e">
        <f>F75/(F75+F76)</f>
        <v>#DIV/0!</v>
      </c>
    </row>
    <row r="76" spans="2:10" hidden="1">
      <c r="B76" s="175"/>
      <c r="C76" s="181"/>
      <c r="D76" s="182"/>
      <c r="E76" s="183" t="s">
        <v>236</v>
      </c>
      <c r="F76" s="184"/>
      <c r="G76" s="185"/>
      <c r="H76" s="185"/>
      <c r="I76" s="180"/>
      <c r="J76" s="180"/>
    </row>
    <row r="77" spans="2:10" hidden="1">
      <c r="B77" s="175"/>
      <c r="C77" s="181"/>
      <c r="D77" s="182" t="s">
        <v>25</v>
      </c>
      <c r="E77" s="183" t="s">
        <v>237</v>
      </c>
      <c r="F77" s="184"/>
      <c r="G77" s="185"/>
      <c r="H77" s="185"/>
      <c r="I77" s="180">
        <f>SUM(F77:F78)</f>
        <v>0</v>
      </c>
      <c r="J77" s="180" t="e">
        <f>F77/(F77+F78)</f>
        <v>#DIV/0!</v>
      </c>
    </row>
    <row r="78" spans="2:10" hidden="1">
      <c r="B78" s="175"/>
      <c r="C78" s="181"/>
      <c r="D78" s="182"/>
      <c r="E78" s="183" t="s">
        <v>238</v>
      </c>
      <c r="F78" s="184"/>
      <c r="G78" s="185"/>
      <c r="H78" s="185"/>
      <c r="I78" s="180"/>
      <c r="J78" s="180"/>
    </row>
    <row r="79" spans="2:10" hidden="1">
      <c r="B79" s="175"/>
      <c r="C79" s="181"/>
      <c r="D79" s="182" t="s">
        <v>239</v>
      </c>
      <c r="E79" s="183" t="s">
        <v>240</v>
      </c>
      <c r="F79" s="184"/>
      <c r="G79" s="184"/>
      <c r="H79" s="184"/>
      <c r="I79" s="180">
        <f>SUM(F79:F80)</f>
        <v>0</v>
      </c>
      <c r="J79" s="180" t="e">
        <f>F79/(F79+F80)</f>
        <v>#DIV/0!</v>
      </c>
    </row>
    <row r="80" spans="2:10" hidden="1">
      <c r="B80" s="175"/>
      <c r="C80" s="181"/>
      <c r="D80" s="182"/>
      <c r="E80" s="183" t="s">
        <v>241</v>
      </c>
      <c r="F80" s="184"/>
      <c r="G80" s="184"/>
      <c r="H80" s="184"/>
      <c r="I80" s="180"/>
      <c r="J80" s="180"/>
    </row>
    <row r="81" spans="2:10" hidden="1">
      <c r="B81" s="175"/>
      <c r="C81" s="181"/>
      <c r="D81" s="182" t="s">
        <v>28</v>
      </c>
      <c r="E81" s="183" t="s">
        <v>242</v>
      </c>
      <c r="F81" s="186"/>
      <c r="G81" s="186"/>
      <c r="H81" s="186"/>
      <c r="I81" s="180">
        <f>SUM(F81:F82)</f>
        <v>0</v>
      </c>
      <c r="J81" s="180" t="e">
        <f>F81/(F81+F82)</f>
        <v>#DIV/0!</v>
      </c>
    </row>
    <row r="82" spans="2:10" hidden="1">
      <c r="B82" s="175"/>
      <c r="C82" s="181"/>
      <c r="D82" s="182"/>
      <c r="E82" s="183" t="s">
        <v>243</v>
      </c>
      <c r="F82" s="186"/>
      <c r="G82" s="186"/>
      <c r="H82" s="186"/>
      <c r="I82" s="180"/>
      <c r="J82" s="180"/>
    </row>
    <row r="83" spans="2:10">
      <c r="B83" s="175" t="s">
        <v>135</v>
      </c>
      <c r="C83" s="181"/>
      <c r="D83" s="188" t="s">
        <v>33</v>
      </c>
      <c r="E83" s="178" t="s">
        <v>244</v>
      </c>
      <c r="F83" s="179">
        <v>0</v>
      </c>
      <c r="G83" s="179">
        <v>1.2193574905395519</v>
      </c>
      <c r="H83" s="179">
        <v>0</v>
      </c>
      <c r="I83" s="189">
        <f>SUM(F83:F84)</f>
        <v>20.799964904785199</v>
      </c>
      <c r="J83" s="189">
        <f>F83/(F83+F84)</f>
        <v>0</v>
      </c>
    </row>
    <row r="84" spans="2:10">
      <c r="B84" s="175" t="s">
        <v>135</v>
      </c>
      <c r="C84" s="181"/>
      <c r="D84" s="188"/>
      <c r="E84" s="178" t="s">
        <v>245</v>
      </c>
      <c r="F84" s="179">
        <v>20.799964904785199</v>
      </c>
      <c r="G84" s="179">
        <v>27.071840286254879</v>
      </c>
      <c r="H84" s="179">
        <v>15.584815025329601</v>
      </c>
      <c r="I84" s="189"/>
      <c r="J84" s="189"/>
    </row>
    <row r="85" spans="2:10">
      <c r="B85" s="175" t="s">
        <v>150</v>
      </c>
      <c r="C85" s="181"/>
      <c r="D85" s="176" t="s">
        <v>187</v>
      </c>
      <c r="E85" s="178" t="s">
        <v>246</v>
      </c>
      <c r="F85" s="179">
        <v>7.5240280151367198</v>
      </c>
      <c r="G85" s="179">
        <v>11.456750869750961</v>
      </c>
      <c r="H85" s="179">
        <v>4.6155548095703196</v>
      </c>
      <c r="I85" s="189">
        <f>SUM(F85:F86)</f>
        <v>7.5240280151367198</v>
      </c>
      <c r="J85" s="189">
        <f>F85/(F85+F86)</f>
        <v>1</v>
      </c>
    </row>
    <row r="86" spans="2:10">
      <c r="B86" s="175" t="s">
        <v>150</v>
      </c>
      <c r="C86" s="190"/>
      <c r="D86" s="190"/>
      <c r="E86" s="178" t="s">
        <v>247</v>
      </c>
      <c r="F86" s="179">
        <v>0</v>
      </c>
      <c r="G86" s="179">
        <v>1.1856218576431281</v>
      </c>
      <c r="H86" s="179">
        <v>0</v>
      </c>
      <c r="I86" s="189"/>
      <c r="J86" s="189"/>
    </row>
    <row r="87" spans="2:10">
      <c r="B87" s="175" t="s">
        <v>120</v>
      </c>
      <c r="C87" s="176" t="s">
        <v>212</v>
      </c>
      <c r="D87" s="177"/>
      <c r="E87" s="178" t="s">
        <v>114</v>
      </c>
      <c r="F87" s="179">
        <v>39.799069213867199</v>
      </c>
      <c r="G87" s="179">
        <v>46.1514244079588</v>
      </c>
      <c r="H87" s="179">
        <v>33.455272674560561</v>
      </c>
      <c r="I87" s="180"/>
      <c r="J87" s="180"/>
    </row>
    <row r="88" spans="2:10">
      <c r="B88" s="175" t="s">
        <v>102</v>
      </c>
      <c r="C88" s="181"/>
      <c r="D88" s="177"/>
      <c r="E88" s="178" t="s">
        <v>96</v>
      </c>
      <c r="F88" s="179">
        <v>41.048800659179605</v>
      </c>
      <c r="G88" s="179">
        <v>47.666885375976399</v>
      </c>
      <c r="H88" s="179">
        <v>34.440010070800803</v>
      </c>
      <c r="I88" s="180"/>
      <c r="J88" s="180"/>
    </row>
    <row r="89" spans="2:10" hidden="1">
      <c r="B89" s="175"/>
      <c r="C89" s="181"/>
      <c r="D89" s="182" t="s">
        <v>234</v>
      </c>
      <c r="E89" s="183" t="s">
        <v>235</v>
      </c>
      <c r="F89" s="184"/>
      <c r="G89" s="185"/>
      <c r="H89" s="185"/>
      <c r="I89" s="180">
        <f>SUM(F89:F90)</f>
        <v>0</v>
      </c>
      <c r="J89" s="180" t="e">
        <f>F89/(F89+F90)</f>
        <v>#DIV/0!</v>
      </c>
    </row>
    <row r="90" spans="2:10" hidden="1">
      <c r="B90" s="175"/>
      <c r="C90" s="181"/>
      <c r="D90" s="182"/>
      <c r="E90" s="183" t="s">
        <v>236</v>
      </c>
      <c r="F90" s="184"/>
      <c r="G90" s="185"/>
      <c r="H90" s="185"/>
      <c r="I90" s="180"/>
      <c r="J90" s="180"/>
    </row>
    <row r="91" spans="2:10" hidden="1">
      <c r="B91" s="175"/>
      <c r="C91" s="181"/>
      <c r="D91" s="182" t="s">
        <v>25</v>
      </c>
      <c r="E91" s="183" t="s">
        <v>237</v>
      </c>
      <c r="F91" s="184"/>
      <c r="G91" s="185"/>
      <c r="H91" s="185"/>
      <c r="I91" s="180">
        <f>SUM(F91:F92)</f>
        <v>0</v>
      </c>
      <c r="J91" s="180" t="e">
        <f>F91/(F91+F92)</f>
        <v>#DIV/0!</v>
      </c>
    </row>
    <row r="92" spans="2:10" hidden="1">
      <c r="B92" s="175"/>
      <c r="C92" s="181"/>
      <c r="D92" s="182"/>
      <c r="E92" s="183" t="s">
        <v>238</v>
      </c>
      <c r="F92" s="184"/>
      <c r="G92" s="185"/>
      <c r="H92" s="185"/>
      <c r="I92" s="180"/>
      <c r="J92" s="180"/>
    </row>
    <row r="93" spans="2:10" hidden="1">
      <c r="B93" s="175"/>
      <c r="C93" s="181"/>
      <c r="D93" s="182" t="s">
        <v>239</v>
      </c>
      <c r="E93" s="183" t="s">
        <v>240</v>
      </c>
      <c r="F93" s="184"/>
      <c r="G93" s="184"/>
      <c r="H93" s="184"/>
      <c r="I93" s="180">
        <f>SUM(F93:F94)</f>
        <v>0</v>
      </c>
      <c r="J93" s="180" t="e">
        <f>F93/(F93+F94)</f>
        <v>#DIV/0!</v>
      </c>
    </row>
    <row r="94" spans="2:10" hidden="1">
      <c r="B94" s="175"/>
      <c r="C94" s="181"/>
      <c r="D94" s="182"/>
      <c r="E94" s="183" t="s">
        <v>241</v>
      </c>
      <c r="F94" s="184"/>
      <c r="G94" s="184"/>
      <c r="H94" s="184"/>
      <c r="I94" s="180"/>
      <c r="J94" s="180"/>
    </row>
    <row r="95" spans="2:10" hidden="1">
      <c r="B95" s="175"/>
      <c r="C95" s="181"/>
      <c r="D95" s="182" t="s">
        <v>28</v>
      </c>
      <c r="E95" s="183" t="s">
        <v>242</v>
      </c>
      <c r="F95" s="186"/>
      <c r="G95" s="186"/>
      <c r="H95" s="186"/>
      <c r="I95" s="180">
        <f>SUM(F95:F96)</f>
        <v>0</v>
      </c>
      <c r="J95" s="180" t="e">
        <f>F95/(F95+F96)</f>
        <v>#DIV/0!</v>
      </c>
    </row>
    <row r="96" spans="2:10" hidden="1">
      <c r="B96" s="175"/>
      <c r="C96" s="181"/>
      <c r="D96" s="182"/>
      <c r="E96" s="183" t="s">
        <v>243</v>
      </c>
      <c r="F96" s="186"/>
      <c r="G96" s="186"/>
      <c r="H96" s="186"/>
      <c r="I96" s="180"/>
      <c r="J96" s="180"/>
    </row>
    <row r="97" spans="2:10">
      <c r="B97" s="175" t="s">
        <v>136</v>
      </c>
      <c r="C97" s="181"/>
      <c r="D97" s="188" t="s">
        <v>33</v>
      </c>
      <c r="E97" s="178" t="s">
        <v>244</v>
      </c>
      <c r="F97" s="179">
        <v>0</v>
      </c>
      <c r="G97" s="179">
        <v>1.1761268377304079</v>
      </c>
      <c r="H97" s="179">
        <v>0</v>
      </c>
      <c r="I97" s="189">
        <f>SUM(F97:F98)</f>
        <v>27.951531982421802</v>
      </c>
      <c r="J97" s="189">
        <f>F97/(F97+F98)</f>
        <v>0</v>
      </c>
    </row>
    <row r="98" spans="2:10">
      <c r="B98" s="175" t="s">
        <v>136</v>
      </c>
      <c r="C98" s="181"/>
      <c r="D98" s="188"/>
      <c r="E98" s="178" t="s">
        <v>245</v>
      </c>
      <c r="F98" s="179">
        <v>27.951531982421802</v>
      </c>
      <c r="G98" s="179">
        <v>35.002208709716797</v>
      </c>
      <c r="H98" s="179">
        <v>21.923192977905281</v>
      </c>
      <c r="I98" s="189"/>
      <c r="J98" s="189"/>
    </row>
    <row r="99" spans="2:10">
      <c r="B99" s="175" t="s">
        <v>151</v>
      </c>
      <c r="C99" s="181"/>
      <c r="D99" s="176" t="s">
        <v>187</v>
      </c>
      <c r="E99" s="178" t="s">
        <v>246</v>
      </c>
      <c r="F99" s="179">
        <v>7.6317687988281193</v>
      </c>
      <c r="G99" s="179">
        <v>11.8857879638672</v>
      </c>
      <c r="H99" s="179">
        <v>4.5403089523315598</v>
      </c>
      <c r="I99" s="189">
        <f>SUM(F99:F100)</f>
        <v>8.528981876373285</v>
      </c>
      <c r="J99" s="189">
        <f>F99/(F99+F100)</f>
        <v>0.89480419931122179</v>
      </c>
    </row>
    <row r="100" spans="2:10">
      <c r="B100" s="175" t="s">
        <v>151</v>
      </c>
      <c r="C100" s="190"/>
      <c r="D100" s="190"/>
      <c r="E100" s="178" t="s">
        <v>247</v>
      </c>
      <c r="F100" s="179">
        <v>0.89721307754516599</v>
      </c>
      <c r="G100" s="179">
        <v>2.8743770122528081</v>
      </c>
      <c r="H100" s="179">
        <v>0.1359167844057084</v>
      </c>
      <c r="I100" s="189"/>
      <c r="J100" s="189"/>
    </row>
    <row r="101" spans="2:10">
      <c r="B101" s="175" t="s">
        <v>121</v>
      </c>
      <c r="C101" s="176" t="s">
        <v>213</v>
      </c>
      <c r="D101" s="177"/>
      <c r="E101" s="178" t="s">
        <v>114</v>
      </c>
      <c r="F101" s="179">
        <v>36.795202636718798</v>
      </c>
      <c r="G101" s="179">
        <v>42.747222900390803</v>
      </c>
      <c r="H101" s="179">
        <v>30.850702285766602</v>
      </c>
      <c r="I101" s="180"/>
      <c r="J101" s="180"/>
    </row>
    <row r="102" spans="2:10">
      <c r="B102" s="175" t="s">
        <v>103</v>
      </c>
      <c r="C102" s="181"/>
      <c r="D102" s="177"/>
      <c r="E102" s="178" t="s">
        <v>96</v>
      </c>
      <c r="F102" s="179">
        <v>54.437152099609399</v>
      </c>
      <c r="G102" s="179">
        <v>61.841106414794801</v>
      </c>
      <c r="H102" s="179">
        <v>47.044826507568402</v>
      </c>
      <c r="I102" s="180"/>
      <c r="J102" s="180"/>
    </row>
    <row r="103" spans="2:10" hidden="1">
      <c r="B103" s="175"/>
      <c r="C103" s="181"/>
      <c r="D103" s="182" t="s">
        <v>234</v>
      </c>
      <c r="E103" s="183" t="s">
        <v>235</v>
      </c>
      <c r="F103" s="184"/>
      <c r="G103" s="185"/>
      <c r="H103" s="185"/>
      <c r="I103" s="180">
        <f>SUM(F103:F104)</f>
        <v>0</v>
      </c>
      <c r="J103" s="180" t="e">
        <f>F103/(F103+F104)</f>
        <v>#DIV/0!</v>
      </c>
    </row>
    <row r="104" spans="2:10" hidden="1">
      <c r="B104" s="175"/>
      <c r="C104" s="181"/>
      <c r="D104" s="182"/>
      <c r="E104" s="183" t="s">
        <v>236</v>
      </c>
      <c r="F104" s="184"/>
      <c r="G104" s="185"/>
      <c r="H104" s="185"/>
      <c r="I104" s="180"/>
      <c r="J104" s="180"/>
    </row>
    <row r="105" spans="2:10" hidden="1">
      <c r="B105" s="175"/>
      <c r="C105" s="181"/>
      <c r="D105" s="182" t="s">
        <v>25</v>
      </c>
      <c r="E105" s="183" t="s">
        <v>237</v>
      </c>
      <c r="F105" s="184"/>
      <c r="G105" s="185"/>
      <c r="H105" s="185"/>
      <c r="I105" s="180">
        <f>SUM(F105:F106)</f>
        <v>0</v>
      </c>
      <c r="J105" s="180" t="e">
        <f>F105/(F105+F106)</f>
        <v>#DIV/0!</v>
      </c>
    </row>
    <row r="106" spans="2:10" hidden="1">
      <c r="B106" s="175"/>
      <c r="C106" s="181"/>
      <c r="D106" s="182"/>
      <c r="E106" s="183" t="s">
        <v>238</v>
      </c>
      <c r="F106" s="184"/>
      <c r="G106" s="185"/>
      <c r="H106" s="185"/>
      <c r="I106" s="180"/>
      <c r="J106" s="180"/>
    </row>
    <row r="107" spans="2:10" hidden="1">
      <c r="B107" s="175"/>
      <c r="C107" s="181"/>
      <c r="D107" s="182" t="s">
        <v>239</v>
      </c>
      <c r="E107" s="183" t="s">
        <v>240</v>
      </c>
      <c r="F107" s="184"/>
      <c r="G107" s="184"/>
      <c r="H107" s="184"/>
      <c r="I107" s="180">
        <f>SUM(F107:F108)</f>
        <v>0</v>
      </c>
      <c r="J107" s="180" t="e">
        <f>F107/(F107+F108)</f>
        <v>#DIV/0!</v>
      </c>
    </row>
    <row r="108" spans="2:10" hidden="1">
      <c r="B108" s="175"/>
      <c r="C108" s="181"/>
      <c r="D108" s="182"/>
      <c r="E108" s="183" t="s">
        <v>241</v>
      </c>
      <c r="F108" s="184"/>
      <c r="G108" s="184"/>
      <c r="H108" s="184"/>
      <c r="I108" s="180"/>
      <c r="J108" s="180"/>
    </row>
    <row r="109" spans="2:10" hidden="1">
      <c r="B109" s="187"/>
      <c r="C109" s="181"/>
      <c r="D109" s="182" t="s">
        <v>28</v>
      </c>
      <c r="E109" s="183" t="s">
        <v>242</v>
      </c>
      <c r="F109" s="186"/>
      <c r="G109" s="186"/>
      <c r="H109" s="186"/>
      <c r="I109" s="180">
        <f>SUM(F109:F110)</f>
        <v>0</v>
      </c>
      <c r="J109" s="180" t="e">
        <f>F109/(F109+F110)</f>
        <v>#DIV/0!</v>
      </c>
    </row>
    <row r="110" spans="2:10" hidden="1">
      <c r="B110" s="175"/>
      <c r="C110" s="181"/>
      <c r="D110" s="182"/>
      <c r="E110" s="183" t="s">
        <v>243</v>
      </c>
      <c r="F110" s="186"/>
      <c r="G110" s="186"/>
      <c r="H110" s="186"/>
      <c r="I110" s="180"/>
      <c r="J110" s="180"/>
    </row>
    <row r="111" spans="2:10">
      <c r="B111" s="175" t="s">
        <v>137</v>
      </c>
      <c r="C111" s="181"/>
      <c r="D111" s="188" t="s">
        <v>33</v>
      </c>
      <c r="E111" s="178" t="s">
        <v>244</v>
      </c>
      <c r="F111" s="179">
        <v>0</v>
      </c>
      <c r="G111" s="179">
        <v>1.556934475898744</v>
      </c>
      <c r="H111" s="179">
        <v>0</v>
      </c>
      <c r="I111" s="189">
        <f>SUM(F111:F112)</f>
        <v>30.232843017578197</v>
      </c>
      <c r="J111" s="189">
        <f>F111/(F111+F112)</f>
        <v>0</v>
      </c>
    </row>
    <row r="112" spans="2:10">
      <c r="B112" s="175" t="s">
        <v>137</v>
      </c>
      <c r="C112" s="181"/>
      <c r="D112" s="188"/>
      <c r="E112" s="178" t="s">
        <v>245</v>
      </c>
      <c r="F112" s="179">
        <v>30.232843017578197</v>
      </c>
      <c r="G112" s="179">
        <v>38.743438720703118</v>
      </c>
      <c r="H112" s="179">
        <v>23.077753067016602</v>
      </c>
      <c r="I112" s="189"/>
      <c r="J112" s="189"/>
    </row>
    <row r="113" spans="2:10">
      <c r="B113" s="175" t="s">
        <v>152</v>
      </c>
      <c r="C113" s="181"/>
      <c r="D113" s="176" t="s">
        <v>187</v>
      </c>
      <c r="E113" s="178" t="s">
        <v>246</v>
      </c>
      <c r="F113" s="179">
        <v>9.5891677856445394</v>
      </c>
      <c r="G113" s="179">
        <v>14.457870483398439</v>
      </c>
      <c r="H113" s="179">
        <v>5.9616851806640803</v>
      </c>
      <c r="I113" s="189">
        <f>SUM(F113:F114)</f>
        <v>10.547205734252938</v>
      </c>
      <c r="J113" s="189">
        <f>F113/(F113+F114)</f>
        <v>0.9091666577151245</v>
      </c>
    </row>
    <row r="114" spans="2:10">
      <c r="B114" s="175" t="s">
        <v>152</v>
      </c>
      <c r="C114" s="190"/>
      <c r="D114" s="190"/>
      <c r="E114" s="178" t="s">
        <v>247</v>
      </c>
      <c r="F114" s="179">
        <v>0.95803794860839808</v>
      </c>
      <c r="G114" s="179">
        <v>3.0692839622497559</v>
      </c>
      <c r="H114" s="179">
        <v>0.14513021707534801</v>
      </c>
      <c r="I114" s="189"/>
      <c r="J114" s="189"/>
    </row>
    <row r="115" spans="2:10">
      <c r="B115" s="175" t="s">
        <v>123</v>
      </c>
      <c r="C115" s="176" t="s">
        <v>214</v>
      </c>
      <c r="D115" s="177"/>
      <c r="E115" s="178" t="s">
        <v>114</v>
      </c>
      <c r="F115" s="179">
        <v>37.185714721679602</v>
      </c>
      <c r="G115" s="179">
        <v>43.4396362304688</v>
      </c>
      <c r="H115" s="179">
        <v>30.940093994140639</v>
      </c>
      <c r="I115" s="180"/>
      <c r="J115" s="180"/>
    </row>
    <row r="116" spans="2:10">
      <c r="B116" s="175" t="s">
        <v>105</v>
      </c>
      <c r="C116" s="181"/>
      <c r="D116" s="177"/>
      <c r="E116" s="178" t="s">
        <v>96</v>
      </c>
      <c r="F116" s="179">
        <v>49.077926635742202</v>
      </c>
      <c r="G116" s="179">
        <v>55.689140319824403</v>
      </c>
      <c r="H116" s="179">
        <v>42.475986480712798</v>
      </c>
      <c r="I116" s="180"/>
      <c r="J116" s="180"/>
    </row>
    <row r="117" spans="2:10" hidden="1">
      <c r="B117" s="175"/>
      <c r="C117" s="181"/>
      <c r="D117" s="182" t="s">
        <v>234</v>
      </c>
      <c r="E117" s="183" t="s">
        <v>235</v>
      </c>
      <c r="F117" s="184"/>
      <c r="G117" s="185"/>
      <c r="H117" s="185"/>
      <c r="I117" s="180">
        <f>SUM(F117:F118)</f>
        <v>0</v>
      </c>
      <c r="J117" s="180" t="e">
        <f>F117/(F117+F118)</f>
        <v>#DIV/0!</v>
      </c>
    </row>
    <row r="118" spans="2:10" hidden="1">
      <c r="B118" s="175"/>
      <c r="C118" s="181"/>
      <c r="D118" s="182"/>
      <c r="E118" s="183" t="s">
        <v>236</v>
      </c>
      <c r="F118" s="184"/>
      <c r="G118" s="185"/>
      <c r="H118" s="185"/>
      <c r="I118" s="180"/>
      <c r="J118" s="180"/>
    </row>
    <row r="119" spans="2:10" hidden="1">
      <c r="B119" s="175"/>
      <c r="C119" s="181"/>
      <c r="D119" s="182" t="s">
        <v>25</v>
      </c>
      <c r="E119" s="183" t="s">
        <v>237</v>
      </c>
      <c r="F119" s="184"/>
      <c r="G119" s="185"/>
      <c r="H119" s="185"/>
      <c r="I119" s="180">
        <f>SUM(F119:F120)</f>
        <v>0</v>
      </c>
      <c r="J119" s="180" t="e">
        <f>F119/(F119+F120)</f>
        <v>#DIV/0!</v>
      </c>
    </row>
    <row r="120" spans="2:10" hidden="1">
      <c r="B120" s="175"/>
      <c r="C120" s="181"/>
      <c r="D120" s="182"/>
      <c r="E120" s="183" t="s">
        <v>238</v>
      </c>
      <c r="F120" s="184"/>
      <c r="G120" s="185"/>
      <c r="H120" s="185"/>
      <c r="I120" s="180"/>
      <c r="J120" s="180"/>
    </row>
    <row r="121" spans="2:10" hidden="1">
      <c r="B121" s="175"/>
      <c r="C121" s="181"/>
      <c r="D121" s="182" t="s">
        <v>239</v>
      </c>
      <c r="E121" s="183" t="s">
        <v>240</v>
      </c>
      <c r="F121" s="184"/>
      <c r="G121" s="184"/>
      <c r="H121" s="184"/>
      <c r="I121" s="180">
        <f>SUM(F121:F122)</f>
        <v>0</v>
      </c>
      <c r="J121" s="180" t="e">
        <f>F121/(F121+F122)</f>
        <v>#DIV/0!</v>
      </c>
    </row>
    <row r="122" spans="2:10" hidden="1">
      <c r="B122" s="175"/>
      <c r="C122" s="181"/>
      <c r="D122" s="182"/>
      <c r="E122" s="183" t="s">
        <v>241</v>
      </c>
      <c r="F122" s="184"/>
      <c r="G122" s="184"/>
      <c r="H122" s="184"/>
      <c r="I122" s="180"/>
      <c r="J122" s="180"/>
    </row>
    <row r="123" spans="2:10" hidden="1">
      <c r="B123" s="175"/>
      <c r="C123" s="181"/>
      <c r="D123" s="182" t="s">
        <v>28</v>
      </c>
      <c r="E123" s="183" t="s">
        <v>242</v>
      </c>
      <c r="F123" s="186"/>
      <c r="G123" s="186"/>
      <c r="H123" s="186"/>
      <c r="I123" s="180">
        <f>SUM(F123:F124)</f>
        <v>0</v>
      </c>
      <c r="J123" s="180" t="e">
        <f>F123/(F123+F124)</f>
        <v>#DIV/0!</v>
      </c>
    </row>
    <row r="124" spans="2:10" hidden="1">
      <c r="B124" s="175"/>
      <c r="C124" s="181"/>
      <c r="D124" s="182"/>
      <c r="E124" s="183" t="s">
        <v>243</v>
      </c>
      <c r="F124" s="186"/>
      <c r="G124" s="186"/>
      <c r="H124" s="186"/>
      <c r="I124" s="180"/>
      <c r="J124" s="180"/>
    </row>
    <row r="125" spans="2:10">
      <c r="B125" s="187" t="s">
        <v>139</v>
      </c>
      <c r="C125" s="181"/>
      <c r="D125" s="188" t="s">
        <v>33</v>
      </c>
      <c r="E125" s="178" t="s">
        <v>244</v>
      </c>
      <c r="F125" s="179">
        <v>0</v>
      </c>
      <c r="G125" s="179">
        <v>1.1606357097625719</v>
      </c>
      <c r="H125" s="179">
        <v>0</v>
      </c>
      <c r="I125" s="189">
        <f>SUM(F125:F126)</f>
        <v>31.870153808593802</v>
      </c>
      <c r="J125" s="189">
        <f>F125/(F125+F126)</f>
        <v>0</v>
      </c>
    </row>
    <row r="126" spans="2:10">
      <c r="B126" s="187" t="s">
        <v>139</v>
      </c>
      <c r="C126" s="181"/>
      <c r="D126" s="188"/>
      <c r="E126" s="178" t="s">
        <v>245</v>
      </c>
      <c r="F126" s="179">
        <v>31.870153808593802</v>
      </c>
      <c r="G126" s="179">
        <v>39.31372451782228</v>
      </c>
      <c r="H126" s="179">
        <v>25.437160491943359</v>
      </c>
      <c r="I126" s="189"/>
      <c r="J126" s="189"/>
    </row>
    <row r="127" spans="2:10">
      <c r="B127" s="187" t="s">
        <v>155</v>
      </c>
      <c r="C127" s="181"/>
      <c r="D127" s="176" t="s">
        <v>187</v>
      </c>
      <c r="E127" s="178" t="s">
        <v>246</v>
      </c>
      <c r="F127" s="179">
        <v>10.062076568603519</v>
      </c>
      <c r="G127" s="179">
        <v>14.37037372589112</v>
      </c>
      <c r="H127" s="179">
        <v>6.7168440818786799</v>
      </c>
      <c r="I127" s="189">
        <f>SUM(F127:F128)</f>
        <v>10.062076568603519</v>
      </c>
      <c r="J127" s="189">
        <f>F127/(F127+F128)</f>
        <v>1</v>
      </c>
    </row>
    <row r="128" spans="2:10">
      <c r="B128" s="187" t="s">
        <v>155</v>
      </c>
      <c r="C128" s="190"/>
      <c r="D128" s="190"/>
      <c r="E128" s="178" t="s">
        <v>247</v>
      </c>
      <c r="F128" s="179">
        <v>0</v>
      </c>
      <c r="G128" s="179">
        <v>1.115457177162172</v>
      </c>
      <c r="H128" s="179">
        <v>0</v>
      </c>
      <c r="I128" s="189"/>
      <c r="J128" s="189"/>
    </row>
    <row r="129" spans="2:10">
      <c r="B129" s="187" t="s">
        <v>124</v>
      </c>
      <c r="C129" s="176" t="s">
        <v>215</v>
      </c>
      <c r="D129" s="177"/>
      <c r="E129" s="178" t="s">
        <v>114</v>
      </c>
      <c r="F129" s="179">
        <v>30.706933593750001</v>
      </c>
      <c r="G129" s="179">
        <v>36.09318542480468</v>
      </c>
      <c r="H129" s="179">
        <v>25.326837539672841</v>
      </c>
      <c r="I129" s="180"/>
      <c r="J129" s="180"/>
    </row>
    <row r="130" spans="2:10">
      <c r="B130" s="187" t="s">
        <v>106</v>
      </c>
      <c r="C130" s="181"/>
      <c r="D130" s="177"/>
      <c r="E130" s="178" t="s">
        <v>96</v>
      </c>
      <c r="F130" s="179">
        <v>39.911242675781196</v>
      </c>
      <c r="G130" s="179">
        <v>46.324153900146399</v>
      </c>
      <c r="H130" s="179">
        <v>33.507057189941399</v>
      </c>
      <c r="I130" s="180"/>
      <c r="J130" s="180"/>
    </row>
    <row r="131" spans="2:10" hidden="1">
      <c r="B131" s="187"/>
      <c r="C131" s="181"/>
      <c r="D131" s="182" t="s">
        <v>234</v>
      </c>
      <c r="E131" s="183" t="s">
        <v>235</v>
      </c>
      <c r="F131" s="184"/>
      <c r="G131" s="185"/>
      <c r="H131" s="185"/>
      <c r="I131" s="180">
        <f>SUM(F131:F132)</f>
        <v>0</v>
      </c>
      <c r="J131" s="180" t="e">
        <f>F131/(F131+F132)</f>
        <v>#DIV/0!</v>
      </c>
    </row>
    <row r="132" spans="2:10" hidden="1">
      <c r="B132" s="187"/>
      <c r="C132" s="181"/>
      <c r="D132" s="182"/>
      <c r="E132" s="183" t="s">
        <v>236</v>
      </c>
      <c r="F132" s="184"/>
      <c r="G132" s="185"/>
      <c r="H132" s="185"/>
      <c r="I132" s="180"/>
      <c r="J132" s="180"/>
    </row>
    <row r="133" spans="2:10" hidden="1">
      <c r="B133" s="187"/>
      <c r="C133" s="181"/>
      <c r="D133" s="182" t="s">
        <v>25</v>
      </c>
      <c r="E133" s="183" t="s">
        <v>237</v>
      </c>
      <c r="F133" s="184"/>
      <c r="G133" s="185"/>
      <c r="H133" s="185"/>
      <c r="I133" s="180">
        <f>SUM(F133:F134)</f>
        <v>0</v>
      </c>
      <c r="J133" s="180" t="e">
        <f>F133/(F133+F134)</f>
        <v>#DIV/0!</v>
      </c>
    </row>
    <row r="134" spans="2:10" hidden="1">
      <c r="B134" s="187"/>
      <c r="C134" s="181"/>
      <c r="D134" s="182"/>
      <c r="E134" s="183" t="s">
        <v>238</v>
      </c>
      <c r="F134" s="184"/>
      <c r="G134" s="185"/>
      <c r="H134" s="185"/>
      <c r="I134" s="180"/>
      <c r="J134" s="180"/>
    </row>
    <row r="135" spans="2:10" hidden="1">
      <c r="B135" s="175"/>
      <c r="C135" s="181"/>
      <c r="D135" s="182" t="s">
        <v>239</v>
      </c>
      <c r="E135" s="183" t="s">
        <v>240</v>
      </c>
      <c r="F135" s="184"/>
      <c r="G135" s="184"/>
      <c r="H135" s="184"/>
      <c r="I135" s="180">
        <f>SUM(F135:F136)</f>
        <v>0</v>
      </c>
      <c r="J135" s="180" t="e">
        <f>F135/(F135+F136)</f>
        <v>#DIV/0!</v>
      </c>
    </row>
    <row r="136" spans="2:10" hidden="1">
      <c r="B136" s="175"/>
      <c r="C136" s="181"/>
      <c r="D136" s="182"/>
      <c r="E136" s="183" t="s">
        <v>241</v>
      </c>
      <c r="F136" s="184"/>
      <c r="G136" s="184"/>
      <c r="H136" s="184"/>
      <c r="I136" s="180"/>
      <c r="J136" s="180"/>
    </row>
    <row r="137" spans="2:10" hidden="1">
      <c r="B137" s="187"/>
      <c r="C137" s="181"/>
      <c r="D137" s="182" t="s">
        <v>28</v>
      </c>
      <c r="E137" s="183" t="s">
        <v>242</v>
      </c>
      <c r="F137" s="186"/>
      <c r="G137" s="186"/>
      <c r="H137" s="186"/>
      <c r="I137" s="180">
        <f>SUM(F137:F138)</f>
        <v>0</v>
      </c>
      <c r="J137" s="180" t="e">
        <f>F137/(F137+F138)</f>
        <v>#DIV/0!</v>
      </c>
    </row>
    <row r="138" spans="2:10" hidden="1">
      <c r="B138" s="187"/>
      <c r="C138" s="181"/>
      <c r="D138" s="182"/>
      <c r="E138" s="183" t="s">
        <v>243</v>
      </c>
      <c r="F138" s="186"/>
      <c r="G138" s="186"/>
      <c r="H138" s="186"/>
      <c r="I138" s="180"/>
      <c r="J138" s="180"/>
    </row>
    <row r="139" spans="2:10">
      <c r="B139" s="187" t="s">
        <v>140</v>
      </c>
      <c r="C139" s="181"/>
      <c r="D139" s="188" t="s">
        <v>33</v>
      </c>
      <c r="E139" s="178" t="s">
        <v>244</v>
      </c>
      <c r="F139" s="179">
        <v>0</v>
      </c>
      <c r="G139" s="179">
        <v>1.105573177337648</v>
      </c>
      <c r="H139" s="179">
        <v>0</v>
      </c>
      <c r="I139" s="189">
        <f>SUM(F139:F140)</f>
        <v>25.157293701171803</v>
      </c>
      <c r="J139" s="189">
        <f>F139/(F139+F140)</f>
        <v>0</v>
      </c>
    </row>
    <row r="140" spans="2:10">
      <c r="B140" s="187" t="s">
        <v>140</v>
      </c>
      <c r="C140" s="181"/>
      <c r="D140" s="188"/>
      <c r="E140" s="178" t="s">
        <v>245</v>
      </c>
      <c r="F140" s="179">
        <v>25.157293701171803</v>
      </c>
      <c r="G140" s="179">
        <v>31.65007019042968</v>
      </c>
      <c r="H140" s="179">
        <v>19.6241054534912</v>
      </c>
      <c r="I140" s="189"/>
      <c r="J140" s="189"/>
    </row>
    <row r="141" spans="2:10">
      <c r="B141" s="187" t="s">
        <v>156</v>
      </c>
      <c r="C141" s="181"/>
      <c r="D141" s="176" t="s">
        <v>187</v>
      </c>
      <c r="E141" s="178" t="s">
        <v>246</v>
      </c>
      <c r="F141" s="179">
        <v>7.5387947082519604</v>
      </c>
      <c r="G141" s="179">
        <v>11.603863716125479</v>
      </c>
      <c r="H141" s="179">
        <v>4.5574331283569203</v>
      </c>
      <c r="I141" s="189">
        <f>SUM(F141:F142)</f>
        <v>8.3758424758911207</v>
      </c>
      <c r="J141" s="189">
        <f>F141/(F141+F142)</f>
        <v>0.90006405086431551</v>
      </c>
    </row>
    <row r="142" spans="2:10">
      <c r="B142" s="187" t="s">
        <v>156</v>
      </c>
      <c r="C142" s="190"/>
      <c r="D142" s="190"/>
      <c r="E142" s="178" t="s">
        <v>247</v>
      </c>
      <c r="F142" s="179">
        <v>0.83704776763916</v>
      </c>
      <c r="G142" s="179">
        <v>2.6815893650054918</v>
      </c>
      <c r="H142" s="179">
        <v>0.1268031597137452</v>
      </c>
      <c r="I142" s="189"/>
      <c r="J142" s="189"/>
    </row>
    <row r="143" spans="2:10">
      <c r="B143" s="187" t="s">
        <v>125</v>
      </c>
      <c r="C143" s="176" t="s">
        <v>216</v>
      </c>
      <c r="D143" s="177"/>
      <c r="E143" s="178" t="s">
        <v>114</v>
      </c>
      <c r="F143" s="179">
        <v>25.219317626953199</v>
      </c>
      <c r="G143" s="179">
        <v>31.143327713012681</v>
      </c>
      <c r="H143" s="179">
        <v>20.102571487426761</v>
      </c>
      <c r="I143" s="180"/>
      <c r="J143" s="180"/>
    </row>
    <row r="144" spans="2:10">
      <c r="B144" s="187" t="s">
        <v>107</v>
      </c>
      <c r="C144" s="181"/>
      <c r="D144" s="177"/>
      <c r="E144" s="178" t="s">
        <v>96</v>
      </c>
      <c r="F144" s="179">
        <v>40.517498779296801</v>
      </c>
      <c r="G144" s="179">
        <v>46.900554656982401</v>
      </c>
      <c r="H144" s="179">
        <v>34.143089294433601</v>
      </c>
      <c r="I144" s="180"/>
      <c r="J144" s="180"/>
    </row>
    <row r="145" spans="2:10" hidden="1">
      <c r="B145" s="187"/>
      <c r="C145" s="181"/>
      <c r="D145" s="182" t="s">
        <v>234</v>
      </c>
      <c r="E145" s="183" t="s">
        <v>235</v>
      </c>
      <c r="F145" s="184"/>
      <c r="G145" s="185"/>
      <c r="H145" s="185"/>
      <c r="I145" s="180">
        <f>SUM(F145:F146)</f>
        <v>0</v>
      </c>
      <c r="J145" s="180" t="e">
        <f>F145/(F145+F146)</f>
        <v>#DIV/0!</v>
      </c>
    </row>
    <row r="146" spans="2:10" hidden="1">
      <c r="B146" s="187"/>
      <c r="C146" s="181"/>
      <c r="D146" s="182"/>
      <c r="E146" s="183" t="s">
        <v>236</v>
      </c>
      <c r="F146" s="184"/>
      <c r="G146" s="185"/>
      <c r="H146" s="185"/>
      <c r="I146" s="180"/>
      <c r="J146" s="180"/>
    </row>
    <row r="147" spans="2:10" hidden="1">
      <c r="B147" s="175"/>
      <c r="C147" s="181"/>
      <c r="D147" s="182" t="s">
        <v>25</v>
      </c>
      <c r="E147" s="183" t="s">
        <v>237</v>
      </c>
      <c r="F147" s="184"/>
      <c r="G147" s="185"/>
      <c r="H147" s="185"/>
      <c r="I147" s="180">
        <f>SUM(F147:F148)</f>
        <v>0</v>
      </c>
      <c r="J147" s="180" t="e">
        <f>F147/(F147+F148)</f>
        <v>#DIV/0!</v>
      </c>
    </row>
    <row r="148" spans="2:10" hidden="1">
      <c r="B148" s="175"/>
      <c r="C148" s="181"/>
      <c r="D148" s="182"/>
      <c r="E148" s="183" t="s">
        <v>238</v>
      </c>
      <c r="F148" s="184"/>
      <c r="G148" s="185"/>
      <c r="H148" s="185"/>
      <c r="I148" s="180"/>
      <c r="J148" s="180"/>
    </row>
    <row r="149" spans="2:10" hidden="1">
      <c r="B149" s="175"/>
      <c r="C149" s="181"/>
      <c r="D149" s="182" t="s">
        <v>239</v>
      </c>
      <c r="E149" s="183" t="s">
        <v>240</v>
      </c>
      <c r="F149" s="184"/>
      <c r="G149" s="184"/>
      <c r="H149" s="184"/>
      <c r="I149" s="180">
        <f>SUM(F149:F150)</f>
        <v>0</v>
      </c>
      <c r="J149" s="180" t="e">
        <f>F149/(F149+F150)</f>
        <v>#DIV/0!</v>
      </c>
    </row>
    <row r="150" spans="2:10" hidden="1">
      <c r="B150" s="175"/>
      <c r="C150" s="181"/>
      <c r="D150" s="182"/>
      <c r="E150" s="183" t="s">
        <v>241</v>
      </c>
      <c r="F150" s="184"/>
      <c r="G150" s="184"/>
      <c r="H150" s="184"/>
      <c r="I150" s="180"/>
      <c r="J150" s="180"/>
    </row>
    <row r="151" spans="2:10" hidden="1">
      <c r="B151" s="175"/>
      <c r="C151" s="181"/>
      <c r="D151" s="182" t="s">
        <v>28</v>
      </c>
      <c r="E151" s="183" t="s">
        <v>242</v>
      </c>
      <c r="F151" s="186"/>
      <c r="G151" s="186"/>
      <c r="H151" s="186"/>
      <c r="I151" s="180">
        <f>SUM(F151:F152)</f>
        <v>0</v>
      </c>
      <c r="J151" s="180" t="e">
        <f>F151/(F151+F152)</f>
        <v>#DIV/0!</v>
      </c>
    </row>
    <row r="152" spans="2:10" hidden="1">
      <c r="B152" s="175"/>
      <c r="C152" s="181"/>
      <c r="D152" s="182"/>
      <c r="E152" s="183" t="s">
        <v>243</v>
      </c>
      <c r="F152" s="186"/>
      <c r="G152" s="186"/>
      <c r="H152" s="186"/>
      <c r="I152" s="180"/>
      <c r="J152" s="180"/>
    </row>
    <row r="153" spans="2:10">
      <c r="B153" s="175" t="s">
        <v>141</v>
      </c>
      <c r="C153" s="181"/>
      <c r="D153" s="188" t="s">
        <v>33</v>
      </c>
      <c r="E153" s="178" t="s">
        <v>244</v>
      </c>
      <c r="F153" s="179">
        <v>0</v>
      </c>
      <c r="G153" s="179">
        <v>1.0191795825958241</v>
      </c>
      <c r="H153" s="179">
        <v>0</v>
      </c>
      <c r="I153" s="189">
        <f>SUM(F153:F154)</f>
        <v>21.4779663085938</v>
      </c>
      <c r="J153" s="189">
        <f>F153/(F153+F154)</f>
        <v>0</v>
      </c>
    </row>
    <row r="154" spans="2:10">
      <c r="B154" s="175" t="s">
        <v>141</v>
      </c>
      <c r="C154" s="181"/>
      <c r="D154" s="188"/>
      <c r="E154" s="178" t="s">
        <v>245</v>
      </c>
      <c r="F154" s="179">
        <v>21.4779663085938</v>
      </c>
      <c r="G154" s="179">
        <v>27.25212478637696</v>
      </c>
      <c r="H154" s="179">
        <v>16.587034225463881</v>
      </c>
      <c r="I154" s="189"/>
      <c r="J154" s="189"/>
    </row>
    <row r="155" spans="2:10">
      <c r="B155" s="175" t="s">
        <v>157</v>
      </c>
      <c r="C155" s="181"/>
      <c r="D155" s="176" t="s">
        <v>187</v>
      </c>
      <c r="E155" s="178" t="s">
        <v>246</v>
      </c>
      <c r="F155" s="179">
        <v>10.270468902587901</v>
      </c>
      <c r="G155" s="179">
        <v>15.08610057830812</v>
      </c>
      <c r="H155" s="179">
        <v>6.6102719306945996</v>
      </c>
      <c r="I155" s="189">
        <f>SUM(F155:F156)</f>
        <v>10.270468902587901</v>
      </c>
      <c r="J155" s="189">
        <f>F155/(F155+F156)</f>
        <v>1</v>
      </c>
    </row>
    <row r="156" spans="2:10">
      <c r="B156" s="175" t="s">
        <v>157</v>
      </c>
      <c r="C156" s="190"/>
      <c r="D156" s="190"/>
      <c r="E156" s="178" t="s">
        <v>247</v>
      </c>
      <c r="F156" s="179">
        <v>0</v>
      </c>
      <c r="G156" s="179">
        <v>1.336571097373964</v>
      </c>
      <c r="H156" s="179">
        <v>0</v>
      </c>
      <c r="I156" s="189"/>
      <c r="J156" s="189"/>
    </row>
    <row r="157" spans="2:10">
      <c r="B157" s="175" t="s">
        <v>126</v>
      </c>
      <c r="C157" s="176" t="s">
        <v>217</v>
      </c>
      <c r="D157" s="177"/>
      <c r="E157" s="178" t="s">
        <v>114</v>
      </c>
      <c r="F157" s="179">
        <v>35.347442626953196</v>
      </c>
      <c r="G157" s="179">
        <v>41.475074768066399</v>
      </c>
      <c r="H157" s="179">
        <v>29.227777481079119</v>
      </c>
      <c r="I157" s="180"/>
      <c r="J157" s="180"/>
    </row>
    <row r="158" spans="2:10">
      <c r="B158" s="175" t="s">
        <v>108</v>
      </c>
      <c r="C158" s="181"/>
      <c r="D158" s="177"/>
      <c r="E158" s="178" t="s">
        <v>96</v>
      </c>
      <c r="F158" s="179">
        <v>50.098040771484399</v>
      </c>
      <c r="G158" s="179">
        <v>57.081470489502003</v>
      </c>
      <c r="H158" s="179">
        <v>43.124965667724801</v>
      </c>
      <c r="I158" s="180"/>
      <c r="J158" s="180"/>
    </row>
    <row r="159" spans="2:10" hidden="1">
      <c r="B159" s="175"/>
      <c r="C159" s="181"/>
      <c r="D159" s="182" t="s">
        <v>234</v>
      </c>
      <c r="E159" s="183" t="s">
        <v>235</v>
      </c>
      <c r="F159" s="184"/>
      <c r="G159" s="185"/>
      <c r="H159" s="185"/>
      <c r="I159" s="180">
        <f>SUM(F159:F160)</f>
        <v>0</v>
      </c>
      <c r="J159" s="180" t="e">
        <f>F159/(F159+F160)</f>
        <v>#DIV/0!</v>
      </c>
    </row>
    <row r="160" spans="2:10" hidden="1">
      <c r="B160" s="175"/>
      <c r="C160" s="181"/>
      <c r="D160" s="182"/>
      <c r="E160" s="183" t="s">
        <v>236</v>
      </c>
      <c r="F160" s="184"/>
      <c r="G160" s="185"/>
      <c r="H160" s="185"/>
      <c r="I160" s="180"/>
      <c r="J160" s="180"/>
    </row>
    <row r="161" spans="2:10" hidden="1">
      <c r="B161" s="175"/>
      <c r="C161" s="181"/>
      <c r="D161" s="182" t="s">
        <v>25</v>
      </c>
      <c r="E161" s="183" t="s">
        <v>237</v>
      </c>
      <c r="F161" s="184"/>
      <c r="G161" s="185"/>
      <c r="H161" s="185"/>
      <c r="I161" s="180">
        <f>SUM(F161:F162)</f>
        <v>0</v>
      </c>
      <c r="J161" s="180" t="e">
        <f>F161/(F161+F162)</f>
        <v>#DIV/0!</v>
      </c>
    </row>
    <row r="162" spans="2:10" hidden="1">
      <c r="B162" s="175"/>
      <c r="C162" s="181"/>
      <c r="D162" s="182"/>
      <c r="E162" s="183" t="s">
        <v>238</v>
      </c>
      <c r="F162" s="184"/>
      <c r="G162" s="185"/>
      <c r="H162" s="185"/>
      <c r="I162" s="180"/>
      <c r="J162" s="180"/>
    </row>
    <row r="163" spans="2:10" hidden="1">
      <c r="B163" s="175"/>
      <c r="C163" s="181"/>
      <c r="D163" s="182" t="s">
        <v>239</v>
      </c>
      <c r="E163" s="183" t="s">
        <v>240</v>
      </c>
      <c r="F163" s="184"/>
      <c r="G163" s="184"/>
      <c r="H163" s="184"/>
      <c r="I163" s="180">
        <f>SUM(F163:F164)</f>
        <v>0</v>
      </c>
      <c r="J163" s="180" t="e">
        <f>F163/(F163+F164)</f>
        <v>#DIV/0!</v>
      </c>
    </row>
    <row r="164" spans="2:10" hidden="1">
      <c r="B164" s="175"/>
      <c r="C164" s="181"/>
      <c r="D164" s="182"/>
      <c r="E164" s="183" t="s">
        <v>241</v>
      </c>
      <c r="F164" s="184"/>
      <c r="G164" s="184"/>
      <c r="H164" s="184"/>
      <c r="I164" s="180"/>
      <c r="J164" s="180"/>
    </row>
    <row r="165" spans="2:10" hidden="1">
      <c r="B165" s="175"/>
      <c r="C165" s="181"/>
      <c r="D165" s="182" t="s">
        <v>28</v>
      </c>
      <c r="E165" s="183" t="s">
        <v>242</v>
      </c>
      <c r="F165" s="186"/>
      <c r="G165" s="186"/>
      <c r="H165" s="186"/>
      <c r="I165" s="180">
        <f>SUM(F165:F166)</f>
        <v>0</v>
      </c>
      <c r="J165" s="180" t="e">
        <f>F165/(F165+F166)</f>
        <v>#DIV/0!</v>
      </c>
    </row>
    <row r="166" spans="2:10" hidden="1">
      <c r="B166" s="175"/>
      <c r="C166" s="181"/>
      <c r="D166" s="182"/>
      <c r="E166" s="183" t="s">
        <v>243</v>
      </c>
      <c r="F166" s="186"/>
      <c r="G166" s="186"/>
      <c r="H166" s="186"/>
      <c r="I166" s="180"/>
      <c r="J166" s="180"/>
    </row>
    <row r="167" spans="2:10">
      <c r="B167" s="175" t="s">
        <v>142</v>
      </c>
      <c r="C167" s="181"/>
      <c r="D167" s="188" t="s">
        <v>33</v>
      </c>
      <c r="E167" s="178" t="s">
        <v>244</v>
      </c>
      <c r="F167" s="179">
        <v>0</v>
      </c>
      <c r="G167" s="179">
        <v>1.100052356719972</v>
      </c>
      <c r="H167" s="179">
        <v>0</v>
      </c>
      <c r="I167" s="189">
        <f>SUM(F167:F168)</f>
        <v>26.507934570312603</v>
      </c>
      <c r="J167" s="189">
        <f>F167/(F167+F168)</f>
        <v>0</v>
      </c>
    </row>
    <row r="168" spans="2:10">
      <c r="B168" s="175" t="s">
        <v>142</v>
      </c>
      <c r="C168" s="181"/>
      <c r="D168" s="188"/>
      <c r="E168" s="178" t="s">
        <v>245</v>
      </c>
      <c r="F168" s="179">
        <v>26.507934570312603</v>
      </c>
      <c r="G168" s="179">
        <v>33.142787933349602</v>
      </c>
      <c r="H168" s="179">
        <v>20.828567504882798</v>
      </c>
      <c r="I168" s="189"/>
      <c r="J168" s="189"/>
    </row>
    <row r="169" spans="2:10">
      <c r="B169" s="175" t="s">
        <v>158</v>
      </c>
      <c r="C169" s="181"/>
      <c r="D169" s="176" t="s">
        <v>187</v>
      </c>
      <c r="E169" s="178" t="s">
        <v>246</v>
      </c>
      <c r="F169" s="179">
        <v>10.20932006835938</v>
      </c>
      <c r="G169" s="179">
        <v>14.77473926544188</v>
      </c>
      <c r="H169" s="179">
        <v>6.6997170448303196</v>
      </c>
      <c r="I169" s="189">
        <f>SUM(F169:F170)</f>
        <v>10.20932006835938</v>
      </c>
      <c r="J169" s="189">
        <f>F169/(F169+F170)</f>
        <v>1</v>
      </c>
    </row>
    <row r="170" spans="2:10">
      <c r="B170" s="175" t="s">
        <v>158</v>
      </c>
      <c r="C170" s="190"/>
      <c r="D170" s="190"/>
      <c r="E170" s="178" t="s">
        <v>247</v>
      </c>
      <c r="F170" s="179">
        <v>0</v>
      </c>
      <c r="G170" s="179">
        <v>1.222317457199096</v>
      </c>
      <c r="H170" s="179">
        <v>0</v>
      </c>
      <c r="I170" s="189"/>
      <c r="J170" s="189"/>
    </row>
    <row r="171" spans="2:10">
      <c r="B171" s="175" t="s">
        <v>127</v>
      </c>
      <c r="C171" s="176" t="s">
        <v>218</v>
      </c>
      <c r="D171" s="177"/>
      <c r="E171" s="178" t="s">
        <v>114</v>
      </c>
      <c r="F171" s="179">
        <v>37.833789062500003</v>
      </c>
      <c r="G171" s="179">
        <v>44.367256164550803</v>
      </c>
      <c r="H171" s="179">
        <v>31.309381484985359</v>
      </c>
      <c r="I171" s="180"/>
      <c r="J171" s="180"/>
    </row>
    <row r="172" spans="2:10">
      <c r="B172" s="175" t="s">
        <v>109</v>
      </c>
      <c r="C172" s="181"/>
      <c r="D172" s="177"/>
      <c r="E172" s="178" t="s">
        <v>96</v>
      </c>
      <c r="F172" s="179">
        <v>47.915246582031202</v>
      </c>
      <c r="G172" s="179">
        <v>54.959686279296797</v>
      </c>
      <c r="H172" s="179">
        <v>40.881332397460802</v>
      </c>
      <c r="I172" s="180"/>
      <c r="J172" s="180"/>
    </row>
    <row r="173" spans="2:10" hidden="1">
      <c r="B173" s="175"/>
      <c r="C173" s="181"/>
      <c r="D173" s="182" t="s">
        <v>234</v>
      </c>
      <c r="E173" s="183" t="s">
        <v>235</v>
      </c>
      <c r="F173" s="184"/>
      <c r="G173" s="185"/>
      <c r="H173" s="185"/>
      <c r="I173" s="180">
        <f>SUM(F173:F174)</f>
        <v>0</v>
      </c>
      <c r="J173" s="180" t="e">
        <f>F173/(F173+F174)</f>
        <v>#DIV/0!</v>
      </c>
    </row>
    <row r="174" spans="2:10" hidden="1">
      <c r="B174" s="175"/>
      <c r="C174" s="181"/>
      <c r="D174" s="182"/>
      <c r="E174" s="183" t="s">
        <v>236</v>
      </c>
      <c r="F174" s="184"/>
      <c r="G174" s="185"/>
      <c r="H174" s="185"/>
      <c r="I174" s="180"/>
      <c r="J174" s="180"/>
    </row>
    <row r="175" spans="2:10" hidden="1">
      <c r="B175" s="175"/>
      <c r="C175" s="181"/>
      <c r="D175" s="182" t="s">
        <v>25</v>
      </c>
      <c r="E175" s="183" t="s">
        <v>237</v>
      </c>
      <c r="F175" s="184"/>
      <c r="G175" s="185"/>
      <c r="H175" s="185"/>
      <c r="I175" s="180">
        <f>SUM(F175:F176)</f>
        <v>0</v>
      </c>
      <c r="J175" s="180" t="e">
        <f>F175/(F175+F176)</f>
        <v>#DIV/0!</v>
      </c>
    </row>
    <row r="176" spans="2:10" hidden="1">
      <c r="B176" s="175"/>
      <c r="C176" s="181"/>
      <c r="D176" s="182"/>
      <c r="E176" s="183" t="s">
        <v>238</v>
      </c>
      <c r="F176" s="184"/>
      <c r="G176" s="185"/>
      <c r="H176" s="185"/>
      <c r="I176" s="180"/>
      <c r="J176" s="180"/>
    </row>
    <row r="177" spans="2:10" hidden="1">
      <c r="B177" s="175"/>
      <c r="C177" s="181"/>
      <c r="D177" s="182" t="s">
        <v>239</v>
      </c>
      <c r="E177" s="183" t="s">
        <v>240</v>
      </c>
      <c r="F177" s="184"/>
      <c r="G177" s="184"/>
      <c r="H177" s="184"/>
      <c r="I177" s="180">
        <f>SUM(F177:F178)</f>
        <v>0</v>
      </c>
      <c r="J177" s="180" t="e">
        <f>F177/(F177+F178)</f>
        <v>#DIV/0!</v>
      </c>
    </row>
    <row r="178" spans="2:10" hidden="1">
      <c r="B178" s="175"/>
      <c r="C178" s="181"/>
      <c r="D178" s="182"/>
      <c r="E178" s="183" t="s">
        <v>241</v>
      </c>
      <c r="F178" s="184"/>
      <c r="G178" s="184"/>
      <c r="H178" s="184"/>
      <c r="I178" s="180"/>
      <c r="J178" s="180"/>
    </row>
    <row r="179" spans="2:10" hidden="1">
      <c r="B179" s="175"/>
      <c r="C179" s="181"/>
      <c r="D179" s="182" t="s">
        <v>28</v>
      </c>
      <c r="E179" s="183" t="s">
        <v>242</v>
      </c>
      <c r="F179" s="186"/>
      <c r="G179" s="186"/>
      <c r="H179" s="186"/>
      <c r="I179" s="180">
        <f>SUM(F179:F180)</f>
        <v>0</v>
      </c>
      <c r="J179" s="180" t="e">
        <f>F179/(F179+F180)</f>
        <v>#DIV/0!</v>
      </c>
    </row>
    <row r="180" spans="2:10" hidden="1">
      <c r="B180" s="175"/>
      <c r="C180" s="181"/>
      <c r="D180" s="182"/>
      <c r="E180" s="183" t="s">
        <v>243</v>
      </c>
      <c r="F180" s="186"/>
      <c r="G180" s="186"/>
      <c r="H180" s="186"/>
      <c r="I180" s="180"/>
      <c r="J180" s="180"/>
    </row>
    <row r="181" spans="2:10">
      <c r="B181" s="175" t="s">
        <v>143</v>
      </c>
      <c r="C181" s="181"/>
      <c r="D181" s="188" t="s">
        <v>33</v>
      </c>
      <c r="E181" s="178" t="s">
        <v>244</v>
      </c>
      <c r="F181" s="179">
        <v>0</v>
      </c>
      <c r="G181" s="179">
        <v>1.269192099571228</v>
      </c>
      <c r="H181" s="179">
        <v>0</v>
      </c>
      <c r="I181" s="189">
        <f>SUM(F181:F182)</f>
        <v>29.743823242187602</v>
      </c>
      <c r="J181" s="189">
        <f>F181/(F181+F182)</f>
        <v>0</v>
      </c>
    </row>
    <row r="182" spans="2:10">
      <c r="B182" s="175" t="s">
        <v>143</v>
      </c>
      <c r="C182" s="181"/>
      <c r="D182" s="188"/>
      <c r="E182" s="178" t="s">
        <v>245</v>
      </c>
      <c r="F182" s="179">
        <v>29.743823242187602</v>
      </c>
      <c r="G182" s="179">
        <v>37.30573654174804</v>
      </c>
      <c r="H182" s="179">
        <v>23.286193847656239</v>
      </c>
      <c r="I182" s="189"/>
      <c r="J182" s="189"/>
    </row>
    <row r="183" spans="2:10">
      <c r="B183" s="175" t="s">
        <v>159</v>
      </c>
      <c r="C183" s="181"/>
      <c r="D183" s="176" t="s">
        <v>187</v>
      </c>
      <c r="E183" s="178" t="s">
        <v>246</v>
      </c>
      <c r="F183" s="179">
        <v>13.054940795898441</v>
      </c>
      <c r="G183" s="179">
        <v>18.230503082275401</v>
      </c>
      <c r="H183" s="179">
        <v>8.9686422348022408</v>
      </c>
      <c r="I183" s="189">
        <f>SUM(F183:F184)</f>
        <v>13.896103096008305</v>
      </c>
      <c r="J183" s="189">
        <f>F183/(F183+F184)</f>
        <v>0.93946775622645673</v>
      </c>
    </row>
    <row r="184" spans="2:10">
      <c r="B184" s="175" t="s">
        <v>159</v>
      </c>
      <c r="C184" s="190"/>
      <c r="D184" s="190"/>
      <c r="E184" s="178" t="s">
        <v>247</v>
      </c>
      <c r="F184" s="179">
        <v>0.84116230010986404</v>
      </c>
      <c r="G184" s="179">
        <v>2.6947734355926518</v>
      </c>
      <c r="H184" s="179">
        <v>0.12742641568183879</v>
      </c>
      <c r="I184" s="189"/>
      <c r="J184" s="189"/>
    </row>
    <row r="185" spans="2:10">
      <c r="B185" s="175" t="s">
        <v>128</v>
      </c>
      <c r="C185" s="176" t="s">
        <v>219</v>
      </c>
      <c r="D185" s="177"/>
      <c r="E185" s="178" t="s">
        <v>114</v>
      </c>
      <c r="F185" s="179">
        <v>36.663446044921798</v>
      </c>
      <c r="G185" s="179">
        <v>42.655639648437599</v>
      </c>
      <c r="H185" s="179">
        <v>30.67887687683104</v>
      </c>
      <c r="I185" s="180"/>
      <c r="J185" s="180"/>
    </row>
    <row r="186" spans="2:10">
      <c r="B186" s="175" t="s">
        <v>110</v>
      </c>
      <c r="C186" s="181"/>
      <c r="D186" s="177"/>
      <c r="E186" s="178" t="s">
        <v>96</v>
      </c>
      <c r="F186" s="179">
        <v>54.389312744140604</v>
      </c>
      <c r="G186" s="179">
        <v>61.648368835449197</v>
      </c>
      <c r="H186" s="179">
        <v>47.141441345214801</v>
      </c>
      <c r="I186" s="180"/>
      <c r="J186" s="180"/>
    </row>
    <row r="187" spans="2:10" hidden="1">
      <c r="B187" s="175"/>
      <c r="C187" s="181"/>
      <c r="D187" s="182" t="s">
        <v>234</v>
      </c>
      <c r="E187" s="183" t="s">
        <v>235</v>
      </c>
      <c r="F187" s="184"/>
      <c r="G187" s="185"/>
      <c r="H187" s="185"/>
      <c r="I187" s="180">
        <f>SUM(F187:F188)</f>
        <v>0</v>
      </c>
      <c r="J187" s="180" t="e">
        <f>F187/(F187+F188)</f>
        <v>#DIV/0!</v>
      </c>
    </row>
    <row r="188" spans="2:10" hidden="1">
      <c r="B188" s="175"/>
      <c r="C188" s="181"/>
      <c r="D188" s="182"/>
      <c r="E188" s="183" t="s">
        <v>236</v>
      </c>
      <c r="F188" s="184"/>
      <c r="G188" s="185"/>
      <c r="H188" s="185"/>
      <c r="I188" s="180"/>
      <c r="J188" s="180"/>
    </row>
    <row r="189" spans="2:10" hidden="1">
      <c r="B189" s="175"/>
      <c r="C189" s="181"/>
      <c r="D189" s="182" t="s">
        <v>25</v>
      </c>
      <c r="E189" s="183" t="s">
        <v>237</v>
      </c>
      <c r="F189" s="184"/>
      <c r="G189" s="185"/>
      <c r="H189" s="185"/>
      <c r="I189" s="180">
        <f>SUM(F189:F190)</f>
        <v>0</v>
      </c>
      <c r="J189" s="180" t="e">
        <f>F189/(F189+F190)</f>
        <v>#DIV/0!</v>
      </c>
    </row>
    <row r="190" spans="2:10" hidden="1">
      <c r="B190" s="175"/>
      <c r="C190" s="181"/>
      <c r="D190" s="182"/>
      <c r="E190" s="183" t="s">
        <v>238</v>
      </c>
      <c r="F190" s="184"/>
      <c r="G190" s="185"/>
      <c r="H190" s="185"/>
      <c r="I190" s="180"/>
      <c r="J190" s="180"/>
    </row>
    <row r="191" spans="2:10" hidden="1">
      <c r="B191" s="175"/>
      <c r="C191" s="181"/>
      <c r="D191" s="182" t="s">
        <v>239</v>
      </c>
      <c r="E191" s="183" t="s">
        <v>240</v>
      </c>
      <c r="F191" s="184"/>
      <c r="G191" s="184"/>
      <c r="H191" s="184"/>
      <c r="I191" s="180">
        <f>SUM(F191:F192)</f>
        <v>0</v>
      </c>
      <c r="J191" s="180" t="e">
        <f>F191/(F191+F192)</f>
        <v>#DIV/0!</v>
      </c>
    </row>
    <row r="192" spans="2:10" hidden="1">
      <c r="B192" s="175"/>
      <c r="C192" s="181"/>
      <c r="D192" s="182"/>
      <c r="E192" s="183" t="s">
        <v>241</v>
      </c>
      <c r="F192" s="184"/>
      <c r="G192" s="184"/>
      <c r="H192" s="184"/>
      <c r="I192" s="180"/>
      <c r="J192" s="180"/>
    </row>
    <row r="193" spans="2:10" hidden="1">
      <c r="B193" s="175"/>
      <c r="C193" s="181"/>
      <c r="D193" s="182" t="s">
        <v>28</v>
      </c>
      <c r="E193" s="183" t="s">
        <v>242</v>
      </c>
      <c r="F193" s="186"/>
      <c r="G193" s="186"/>
      <c r="H193" s="186"/>
      <c r="I193" s="180">
        <f>SUM(F193:F194)</f>
        <v>0</v>
      </c>
      <c r="J193" s="180" t="e">
        <f>F193/(F193+F194)</f>
        <v>#DIV/0!</v>
      </c>
    </row>
    <row r="194" spans="2:10" hidden="1">
      <c r="B194" s="175"/>
      <c r="C194" s="181"/>
      <c r="D194" s="182"/>
      <c r="E194" s="183" t="s">
        <v>243</v>
      </c>
      <c r="F194" s="186"/>
      <c r="G194" s="186"/>
      <c r="H194" s="186"/>
      <c r="I194" s="180"/>
      <c r="J194" s="180"/>
    </row>
    <row r="195" spans="2:10">
      <c r="B195" s="175" t="s">
        <v>144</v>
      </c>
      <c r="C195" s="181"/>
      <c r="D195" s="188" t="s">
        <v>33</v>
      </c>
      <c r="E195" s="178" t="s">
        <v>244</v>
      </c>
      <c r="F195" s="179">
        <v>0</v>
      </c>
      <c r="G195" s="179">
        <v>1.2912782430648799</v>
      </c>
      <c r="H195" s="179">
        <v>0</v>
      </c>
      <c r="I195" s="189">
        <f>SUM(F195:F196)</f>
        <v>25.927792358398399</v>
      </c>
      <c r="J195" s="189">
        <f>F195/(F195+F196)</f>
        <v>0</v>
      </c>
    </row>
    <row r="196" spans="2:10">
      <c r="B196" s="175" t="s">
        <v>144</v>
      </c>
      <c r="C196" s="181"/>
      <c r="D196" s="188"/>
      <c r="E196" s="178" t="s">
        <v>245</v>
      </c>
      <c r="F196" s="179">
        <v>25.927792358398399</v>
      </c>
      <c r="G196" s="179">
        <v>33.089126586914077</v>
      </c>
      <c r="H196" s="179">
        <v>19.888122558593761</v>
      </c>
      <c r="I196" s="189"/>
      <c r="J196" s="189"/>
    </row>
    <row r="197" spans="2:10">
      <c r="B197" s="175" t="s">
        <v>160</v>
      </c>
      <c r="C197" s="181"/>
      <c r="D197" s="176" t="s">
        <v>187</v>
      </c>
      <c r="E197" s="178" t="s">
        <v>246</v>
      </c>
      <c r="F197" s="179">
        <v>7.0043350219726603</v>
      </c>
      <c r="G197" s="179">
        <v>10.908211708068841</v>
      </c>
      <c r="H197" s="179">
        <v>4.1671471595764</v>
      </c>
      <c r="I197" s="189">
        <f>SUM(F197:F198)</f>
        <v>7.0043350219726603</v>
      </c>
      <c r="J197" s="189">
        <f>F197/(F197+F198)</f>
        <v>1</v>
      </c>
    </row>
    <row r="198" spans="2:10">
      <c r="B198" s="175" t="s">
        <v>160</v>
      </c>
      <c r="C198" s="190"/>
      <c r="D198" s="190"/>
      <c r="E198" s="178" t="s">
        <v>247</v>
      </c>
      <c r="F198" s="179">
        <v>0</v>
      </c>
      <c r="G198" s="179">
        <v>1.233654499053956</v>
      </c>
      <c r="H198" s="179">
        <v>0</v>
      </c>
      <c r="I198" s="189"/>
      <c r="J198" s="189"/>
    </row>
    <row r="199" spans="2:10">
      <c r="B199" s="175" t="s">
        <v>129</v>
      </c>
      <c r="C199" s="176" t="s">
        <v>7</v>
      </c>
      <c r="D199" s="177"/>
      <c r="E199" s="178" t="s">
        <v>114</v>
      </c>
      <c r="F199" s="179">
        <v>0</v>
      </c>
      <c r="G199" s="179">
        <v>0.80355769395828403</v>
      </c>
      <c r="H199" s="179">
        <v>0</v>
      </c>
      <c r="I199" s="180"/>
      <c r="J199" s="180"/>
    </row>
    <row r="200" spans="2:10">
      <c r="B200" s="175" t="s">
        <v>111</v>
      </c>
      <c r="C200" s="181"/>
      <c r="D200" s="177"/>
      <c r="E200" s="178" t="s">
        <v>96</v>
      </c>
      <c r="F200" s="179">
        <v>0.32923233509063798</v>
      </c>
      <c r="G200" s="179">
        <v>1.57262134552002</v>
      </c>
      <c r="H200" s="179">
        <v>1.382729411125184E-2</v>
      </c>
      <c r="I200" s="180"/>
      <c r="J200" s="180"/>
    </row>
    <row r="201" spans="2:10" hidden="1">
      <c r="B201" s="175"/>
      <c r="C201" s="181"/>
      <c r="D201" s="182" t="s">
        <v>234</v>
      </c>
      <c r="E201" s="183" t="s">
        <v>235</v>
      </c>
      <c r="F201" s="184"/>
      <c r="G201" s="185"/>
      <c r="H201" s="185"/>
      <c r="I201" s="180">
        <f>SUM(F201:F202)</f>
        <v>0</v>
      </c>
      <c r="J201" s="180" t="e">
        <f>F201/(F201+F202)</f>
        <v>#DIV/0!</v>
      </c>
    </row>
    <row r="202" spans="2:10" hidden="1">
      <c r="B202" s="175"/>
      <c r="C202" s="181"/>
      <c r="D202" s="182"/>
      <c r="E202" s="183" t="s">
        <v>236</v>
      </c>
      <c r="F202" s="184"/>
      <c r="G202" s="185"/>
      <c r="H202" s="185"/>
      <c r="I202" s="180"/>
      <c r="J202" s="180"/>
    </row>
    <row r="203" spans="2:10" hidden="1">
      <c r="B203" s="175"/>
      <c r="C203" s="181"/>
      <c r="D203" s="182" t="s">
        <v>25</v>
      </c>
      <c r="E203" s="183" t="s">
        <v>237</v>
      </c>
      <c r="F203" s="184"/>
      <c r="G203" s="185"/>
      <c r="H203" s="185"/>
      <c r="I203" s="180">
        <f>SUM(F203:F204)</f>
        <v>0</v>
      </c>
      <c r="J203" s="180" t="e">
        <f>F203/(F203+F204)</f>
        <v>#DIV/0!</v>
      </c>
    </row>
    <row r="204" spans="2:10" hidden="1">
      <c r="B204" s="175"/>
      <c r="C204" s="181"/>
      <c r="D204" s="182"/>
      <c r="E204" s="183" t="s">
        <v>238</v>
      </c>
      <c r="F204" s="184"/>
      <c r="G204" s="185"/>
      <c r="H204" s="185"/>
      <c r="I204" s="180"/>
      <c r="J204" s="180"/>
    </row>
    <row r="205" spans="2:10" hidden="1">
      <c r="B205" s="175"/>
      <c r="C205" s="181"/>
      <c r="D205" s="182" t="s">
        <v>239</v>
      </c>
      <c r="E205" s="183" t="s">
        <v>240</v>
      </c>
      <c r="F205" s="184"/>
      <c r="G205" s="184"/>
      <c r="H205" s="184"/>
      <c r="I205" s="180">
        <f>SUM(F205:F206)</f>
        <v>0</v>
      </c>
      <c r="J205" s="180" t="e">
        <f>F205/(F205+F206)</f>
        <v>#DIV/0!</v>
      </c>
    </row>
    <row r="206" spans="2:10" hidden="1">
      <c r="B206" s="175"/>
      <c r="C206" s="181"/>
      <c r="D206" s="182"/>
      <c r="E206" s="183" t="s">
        <v>241</v>
      </c>
      <c r="F206" s="184"/>
      <c r="G206" s="184"/>
      <c r="H206" s="184"/>
      <c r="I206" s="180"/>
      <c r="J206" s="180"/>
    </row>
    <row r="207" spans="2:10" hidden="1">
      <c r="B207" s="175"/>
      <c r="C207" s="181"/>
      <c r="D207" s="182" t="s">
        <v>28</v>
      </c>
      <c r="E207" s="183" t="s">
        <v>242</v>
      </c>
      <c r="F207" s="186"/>
      <c r="G207" s="186"/>
      <c r="H207" s="186"/>
      <c r="I207" s="180">
        <f>SUM(F207:F208)</f>
        <v>0</v>
      </c>
      <c r="J207" s="180" t="e">
        <f>F207/(F207+F208)</f>
        <v>#DIV/0!</v>
      </c>
    </row>
    <row r="208" spans="2:10" hidden="1">
      <c r="B208" s="175"/>
      <c r="C208" s="181"/>
      <c r="D208" s="182"/>
      <c r="E208" s="183" t="s">
        <v>243</v>
      </c>
      <c r="F208" s="186"/>
      <c r="G208" s="186"/>
      <c r="H208" s="186"/>
      <c r="I208" s="180"/>
      <c r="J208" s="180"/>
    </row>
    <row r="209" spans="2:10">
      <c r="B209" s="175" t="s">
        <v>221</v>
      </c>
      <c r="C209" s="181"/>
      <c r="D209" s="188" t="s">
        <v>33</v>
      </c>
      <c r="E209" s="178" t="s">
        <v>244</v>
      </c>
      <c r="F209" s="179">
        <v>0</v>
      </c>
      <c r="G209" s="179">
        <v>1.4039155244827279</v>
      </c>
      <c r="H209" s="179">
        <v>0</v>
      </c>
      <c r="I209" s="189">
        <f>SUM(F209:F210)</f>
        <v>0</v>
      </c>
      <c r="J209" s="189" t="e">
        <f>F209/(F209+F210)</f>
        <v>#DIV/0!</v>
      </c>
    </row>
    <row r="210" spans="2:10">
      <c r="B210" s="175" t="s">
        <v>221</v>
      </c>
      <c r="C210" s="181"/>
      <c r="D210" s="188"/>
      <c r="E210" s="178" t="s">
        <v>245</v>
      </c>
      <c r="F210" s="179">
        <v>0</v>
      </c>
      <c r="G210" s="179">
        <v>1.4039155244827279</v>
      </c>
      <c r="H210" s="179">
        <v>0</v>
      </c>
      <c r="I210" s="189"/>
      <c r="J210" s="189"/>
    </row>
    <row r="211" spans="2:10">
      <c r="B211" s="175" t="s">
        <v>222</v>
      </c>
      <c r="C211" s="181"/>
      <c r="D211" s="176" t="s">
        <v>187</v>
      </c>
      <c r="E211" s="178" t="s">
        <v>246</v>
      </c>
      <c r="F211" s="179">
        <v>0</v>
      </c>
      <c r="G211" s="179">
        <v>1.510237336158752</v>
      </c>
      <c r="H211" s="179">
        <v>0</v>
      </c>
      <c r="I211" s="189">
        <f>SUM(F211:F212)</f>
        <v>0</v>
      </c>
      <c r="J211" s="189" t="e">
        <f>F211/(F211+F212)</f>
        <v>#DIV/0!</v>
      </c>
    </row>
    <row r="212" spans="2:10">
      <c r="B212" s="175" t="s">
        <v>222</v>
      </c>
      <c r="C212" s="190"/>
      <c r="D212" s="190"/>
      <c r="E212" s="178" t="s">
        <v>247</v>
      </c>
      <c r="F212" s="179">
        <v>0</v>
      </c>
      <c r="G212" s="179">
        <v>1.510237336158752</v>
      </c>
      <c r="H212" s="179">
        <v>0</v>
      </c>
      <c r="I212" s="189"/>
      <c r="J212" s="189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11:D112"/>
    <mergeCell ref="I111:I112"/>
    <mergeCell ref="J111:J112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C101:C114"/>
    <mergeCell ref="D101:D102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C87:C100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83:D84"/>
    <mergeCell ref="I83:I84"/>
    <mergeCell ref="J83:J84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C73:C86"/>
    <mergeCell ref="D73:D74"/>
    <mergeCell ref="I73:I74"/>
    <mergeCell ref="J73:J74"/>
    <mergeCell ref="D75:D76"/>
    <mergeCell ref="I75:I76"/>
    <mergeCell ref="J75:J76"/>
    <mergeCell ref="D77:D78"/>
    <mergeCell ref="I77:I78"/>
    <mergeCell ref="J77:J78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C59:C72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55:D56"/>
    <mergeCell ref="I55:I56"/>
    <mergeCell ref="J55:J56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C45:C58"/>
    <mergeCell ref="D45:D46"/>
    <mergeCell ref="I45:I46"/>
    <mergeCell ref="J45:J46"/>
    <mergeCell ref="D47:D48"/>
    <mergeCell ref="I47:I48"/>
    <mergeCell ref="J47:J48"/>
    <mergeCell ref="D49:D50"/>
    <mergeCell ref="I49:I50"/>
    <mergeCell ref="J49:J50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C31:C44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27:D28"/>
    <mergeCell ref="I27:I28"/>
    <mergeCell ref="J27:J28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C17:C30"/>
    <mergeCell ref="D17:D18"/>
    <mergeCell ref="I17:I18"/>
    <mergeCell ref="J17:J18"/>
    <mergeCell ref="D19:D20"/>
    <mergeCell ref="I19:I20"/>
    <mergeCell ref="J19:J20"/>
    <mergeCell ref="D21:D22"/>
    <mergeCell ref="I21:I22"/>
    <mergeCell ref="J21:J22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C3:C16"/>
    <mergeCell ref="D3:D4"/>
    <mergeCell ref="I3:I4"/>
    <mergeCell ref="J3:J4"/>
    <mergeCell ref="D5:D6"/>
    <mergeCell ref="I5:I6"/>
    <mergeCell ref="J5:J6"/>
    <mergeCell ref="D7:D8"/>
    <mergeCell ref="I7:I8"/>
    <mergeCell ref="J7:J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A1:G16"/>
  <sheetViews>
    <sheetView showGridLines="0" tabSelected="1" zoomScale="60" zoomScaleNormal="60" workbookViewId="0">
      <selection activeCell="G3" sqref="G3:G15"/>
    </sheetView>
  </sheetViews>
  <sheetFormatPr defaultColWidth="10.83203125" defaultRowHeight="14.5"/>
  <cols>
    <col min="1" max="1" width="10.83203125" style="163"/>
    <col min="2" max="2" width="13.5" style="44" customWidth="1"/>
    <col min="3" max="3" width="16" style="45" customWidth="1"/>
    <col min="4" max="16384" width="10.83203125" style="163"/>
  </cols>
  <sheetData>
    <row r="1" spans="1:7">
      <c r="C1" s="160" t="s">
        <v>33</v>
      </c>
      <c r="D1" s="160" t="s">
        <v>187</v>
      </c>
      <c r="E1" s="104" t="s">
        <v>114</v>
      </c>
      <c r="F1" s="104" t="s">
        <v>96</v>
      </c>
    </row>
    <row r="2" spans="1:7">
      <c r="A2" s="164">
        <v>44434</v>
      </c>
      <c r="B2" s="157" t="s">
        <v>206</v>
      </c>
      <c r="C2" s="156">
        <v>0</v>
      </c>
      <c r="D2" s="156">
        <v>1</v>
      </c>
      <c r="E2" s="105">
        <v>28.949468994140602</v>
      </c>
      <c r="F2" s="105">
        <v>37.738684082031199</v>
      </c>
      <c r="G2" s="195">
        <f>AVERAGE(E2:F2)</f>
        <v>33.344076538085901</v>
      </c>
    </row>
    <row r="3" spans="1:7">
      <c r="A3" s="164">
        <v>44435</v>
      </c>
      <c r="B3" s="158" t="s">
        <v>207</v>
      </c>
      <c r="C3" s="156">
        <v>0</v>
      </c>
      <c r="D3" s="156">
        <v>1</v>
      </c>
      <c r="E3" s="105">
        <v>40.206427001953202</v>
      </c>
      <c r="F3" s="105">
        <v>62.174768066406202</v>
      </c>
      <c r="G3" s="195">
        <f t="shared" ref="G3:G15" si="0">AVERAGE(E3:F3)</f>
        <v>51.190597534179702</v>
      </c>
    </row>
    <row r="4" spans="1:7">
      <c r="A4" s="164">
        <v>44436</v>
      </c>
      <c r="B4" s="158" t="s">
        <v>208</v>
      </c>
      <c r="C4" s="156">
        <v>0</v>
      </c>
      <c r="D4" s="156">
        <v>1</v>
      </c>
      <c r="E4" s="105">
        <v>26.082196044921801</v>
      </c>
      <c r="F4" s="105">
        <v>43.973446655273399</v>
      </c>
      <c r="G4" s="195">
        <f t="shared" si="0"/>
        <v>35.027821350097597</v>
      </c>
    </row>
    <row r="5" spans="1:7">
      <c r="A5" s="164">
        <v>44437</v>
      </c>
      <c r="B5" s="158" t="s">
        <v>209</v>
      </c>
      <c r="C5" s="156">
        <v>7.6648557276852479E-3</v>
      </c>
      <c r="D5" s="156">
        <v>1</v>
      </c>
      <c r="E5" s="105">
        <v>33.929943847656197</v>
      </c>
      <c r="F5" s="105">
        <v>48.508935546875001</v>
      </c>
      <c r="G5" s="195">
        <f t="shared" si="0"/>
        <v>41.219439697265599</v>
      </c>
    </row>
    <row r="6" spans="1:7">
      <c r="A6" s="164">
        <v>44438</v>
      </c>
      <c r="B6" s="158" t="s">
        <v>210</v>
      </c>
      <c r="C6" s="156">
        <v>1.5340240351155632E-2</v>
      </c>
      <c r="D6" s="156">
        <v>1</v>
      </c>
      <c r="E6" s="105">
        <v>34.747949218750001</v>
      </c>
      <c r="F6" s="105">
        <v>48.729614257812599</v>
      </c>
      <c r="G6" s="195">
        <f t="shared" si="0"/>
        <v>41.738781738281304</v>
      </c>
    </row>
    <row r="7" spans="1:7">
      <c r="A7" s="164">
        <v>44439</v>
      </c>
      <c r="B7" s="159" t="s">
        <v>211</v>
      </c>
      <c r="C7" s="156">
        <v>0</v>
      </c>
      <c r="D7" s="156">
        <v>1</v>
      </c>
      <c r="E7" s="105">
        <v>27.878533935546802</v>
      </c>
      <c r="F7" s="105">
        <v>38.100488281250001</v>
      </c>
      <c r="G7" s="195">
        <f t="shared" si="0"/>
        <v>32.989511108398403</v>
      </c>
    </row>
    <row r="8" spans="1:7">
      <c r="A8" s="164">
        <v>44440</v>
      </c>
      <c r="B8" s="157" t="s">
        <v>212</v>
      </c>
      <c r="C8" s="156">
        <v>0</v>
      </c>
      <c r="D8" s="156">
        <v>0.89480419931122179</v>
      </c>
      <c r="E8" s="105">
        <v>39.799069213867199</v>
      </c>
      <c r="F8" s="105">
        <v>41.048800659179605</v>
      </c>
      <c r="G8" s="195">
        <f t="shared" si="0"/>
        <v>40.423934936523402</v>
      </c>
    </row>
    <row r="9" spans="1:7">
      <c r="A9" s="164">
        <v>44441</v>
      </c>
      <c r="B9" s="158" t="s">
        <v>213</v>
      </c>
      <c r="C9" s="156">
        <v>0</v>
      </c>
      <c r="D9" s="156">
        <v>0.9091666577151245</v>
      </c>
      <c r="E9" s="105">
        <v>36.795202636718798</v>
      </c>
      <c r="F9" s="105">
        <v>54.437152099609399</v>
      </c>
      <c r="G9" s="195">
        <f t="shared" si="0"/>
        <v>45.616177368164102</v>
      </c>
    </row>
    <row r="10" spans="1:7">
      <c r="A10" s="164">
        <v>44442</v>
      </c>
      <c r="B10" s="158" t="s">
        <v>214</v>
      </c>
      <c r="C10" s="156">
        <v>0</v>
      </c>
      <c r="D10" s="156">
        <v>1</v>
      </c>
      <c r="E10" s="105">
        <v>37.185714721679602</v>
      </c>
      <c r="F10" s="105">
        <v>49.077926635742202</v>
      </c>
      <c r="G10" s="195">
        <f t="shared" si="0"/>
        <v>43.131820678710902</v>
      </c>
    </row>
    <row r="11" spans="1:7">
      <c r="A11" s="164">
        <v>44443</v>
      </c>
      <c r="B11" s="158" t="s">
        <v>215</v>
      </c>
      <c r="C11" s="156">
        <v>0</v>
      </c>
      <c r="D11" s="156">
        <v>0.90006405086431551</v>
      </c>
      <c r="E11" s="105">
        <v>30.706933593750001</v>
      </c>
      <c r="F11" s="105">
        <v>39.911242675781196</v>
      </c>
      <c r="G11" s="195">
        <f t="shared" si="0"/>
        <v>35.309088134765602</v>
      </c>
    </row>
    <row r="12" spans="1:7">
      <c r="A12" s="164">
        <v>44444</v>
      </c>
      <c r="B12" s="158" t="s">
        <v>216</v>
      </c>
      <c r="C12" s="156">
        <v>0</v>
      </c>
      <c r="D12" s="156">
        <v>1</v>
      </c>
      <c r="E12" s="105">
        <v>25.219317626953199</v>
      </c>
      <c r="F12" s="105">
        <v>40.517498779296801</v>
      </c>
      <c r="G12" s="195">
        <f t="shared" si="0"/>
        <v>32.868408203125</v>
      </c>
    </row>
    <row r="13" spans="1:7">
      <c r="A13" s="164">
        <v>44445</v>
      </c>
      <c r="B13" s="159" t="s">
        <v>217</v>
      </c>
      <c r="C13" s="156">
        <v>0</v>
      </c>
      <c r="D13" s="156">
        <v>1</v>
      </c>
      <c r="E13" s="105">
        <v>35.347442626953196</v>
      </c>
      <c r="F13" s="105">
        <v>50.098040771484399</v>
      </c>
      <c r="G13" s="195">
        <f t="shared" si="0"/>
        <v>42.722741699218801</v>
      </c>
    </row>
    <row r="14" spans="1:7">
      <c r="A14" s="164">
        <v>44446</v>
      </c>
      <c r="B14" s="157" t="s">
        <v>218</v>
      </c>
      <c r="C14" s="156">
        <v>0</v>
      </c>
      <c r="D14" s="156">
        <v>0.93946775622645673</v>
      </c>
      <c r="E14" s="105">
        <v>37.833789062500003</v>
      </c>
      <c r="F14" s="105">
        <v>47.915246582031202</v>
      </c>
      <c r="G14" s="195">
        <f t="shared" si="0"/>
        <v>42.874517822265602</v>
      </c>
    </row>
    <row r="15" spans="1:7">
      <c r="A15" s="164">
        <v>44447</v>
      </c>
      <c r="B15" s="158" t="s">
        <v>219</v>
      </c>
      <c r="C15" s="156">
        <v>0</v>
      </c>
      <c r="D15" s="156">
        <v>1</v>
      </c>
      <c r="E15" s="105">
        <v>36.663446044921798</v>
      </c>
      <c r="F15" s="105">
        <v>54.389312744140604</v>
      </c>
      <c r="G15" s="195">
        <f t="shared" si="0"/>
        <v>45.526379394531205</v>
      </c>
    </row>
    <row r="16" spans="1:7">
      <c r="B16" s="158" t="s">
        <v>7</v>
      </c>
      <c r="C16" s="156" t="e">
        <v>#DIV/0!</v>
      </c>
      <c r="D16" s="156" t="e">
        <v>#DIV/0!</v>
      </c>
      <c r="E16" s="105">
        <v>0</v>
      </c>
      <c r="F16" s="105">
        <v>0.32923233509063798</v>
      </c>
    </row>
  </sheetData>
  <sortState xmlns:xlrd2="http://schemas.microsoft.com/office/spreadsheetml/2017/richdata2" ref="A2:C16">
    <sortCondition ref="A2:A16"/>
  </sortState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69"/>
  <sheetViews>
    <sheetView topLeftCell="A52" zoomScale="167" workbookViewId="0">
      <selection activeCell="D66" sqref="D66:F67"/>
    </sheetView>
  </sheetViews>
  <sheetFormatPr defaultColWidth="10.6640625" defaultRowHeight="15.5"/>
  <cols>
    <col min="4" max="6" width="10.83203125" style="103"/>
  </cols>
  <sheetData>
    <row r="1" spans="1:58">
      <c r="A1" t="s">
        <v>38</v>
      </c>
      <c r="B1" t="s">
        <v>39</v>
      </c>
      <c r="C1" t="s">
        <v>40</v>
      </c>
      <c r="D1" s="161" t="s">
        <v>223</v>
      </c>
      <c r="E1" s="103" t="s">
        <v>41</v>
      </c>
      <c r="F1" s="103" t="s">
        <v>42</v>
      </c>
      <c r="G1" t="s">
        <v>43</v>
      </c>
      <c r="H1" t="s">
        <v>44</v>
      </c>
      <c r="I1" t="s">
        <v>45</v>
      </c>
      <c r="J1" t="s">
        <v>46</v>
      </c>
      <c r="K1" t="s">
        <v>47</v>
      </c>
      <c r="L1" t="s">
        <v>48</v>
      </c>
      <c r="M1" t="s">
        <v>49</v>
      </c>
      <c r="N1" t="s">
        <v>50</v>
      </c>
      <c r="O1" t="s">
        <v>51</v>
      </c>
      <c r="P1" t="s">
        <v>52</v>
      </c>
      <c r="Q1" t="s">
        <v>53</v>
      </c>
      <c r="R1" t="s">
        <v>54</v>
      </c>
      <c r="S1" t="s">
        <v>55</v>
      </c>
      <c r="T1" t="s">
        <v>56</v>
      </c>
      <c r="U1" t="s">
        <v>57</v>
      </c>
      <c r="V1" t="s">
        <v>58</v>
      </c>
      <c r="W1" t="s">
        <v>59</v>
      </c>
      <c r="X1" t="s">
        <v>60</v>
      </c>
      <c r="Y1" t="s">
        <v>61</v>
      </c>
      <c r="Z1" t="s">
        <v>62</v>
      </c>
      <c r="AA1" t="s">
        <v>63</v>
      </c>
      <c r="AB1" t="s">
        <v>64</v>
      </c>
      <c r="AC1" t="s">
        <v>65</v>
      </c>
      <c r="AD1" t="s">
        <v>66</v>
      </c>
      <c r="AE1" t="s">
        <v>67</v>
      </c>
      <c r="AF1" t="s">
        <v>68</v>
      </c>
      <c r="AG1" t="s">
        <v>69</v>
      </c>
      <c r="AH1" t="s">
        <v>70</v>
      </c>
      <c r="AI1" t="s">
        <v>71</v>
      </c>
      <c r="AJ1" t="s">
        <v>72</v>
      </c>
      <c r="AK1" t="s">
        <v>73</v>
      </c>
      <c r="AL1" t="s">
        <v>74</v>
      </c>
      <c r="AM1" t="s">
        <v>75</v>
      </c>
      <c r="AN1" t="s">
        <v>76</v>
      </c>
      <c r="AO1" t="s">
        <v>77</v>
      </c>
      <c r="AP1" t="s">
        <v>78</v>
      </c>
      <c r="AQ1" t="s">
        <v>79</v>
      </c>
      <c r="AR1" t="s">
        <v>80</v>
      </c>
      <c r="AS1" t="s">
        <v>81</v>
      </c>
      <c r="AT1" t="s">
        <v>82</v>
      </c>
      <c r="AU1" t="s">
        <v>83</v>
      </c>
      <c r="AV1" t="s">
        <v>84</v>
      </c>
      <c r="AW1" t="s">
        <v>85</v>
      </c>
      <c r="AX1" t="s">
        <v>86</v>
      </c>
      <c r="AY1" t="s">
        <v>87</v>
      </c>
      <c r="AZ1" t="s">
        <v>88</v>
      </c>
      <c r="BA1" t="s">
        <v>89</v>
      </c>
      <c r="BB1" t="s">
        <v>90</v>
      </c>
      <c r="BC1" t="s">
        <v>91</v>
      </c>
      <c r="BD1" t="s">
        <v>92</v>
      </c>
      <c r="BE1" t="s">
        <v>93</v>
      </c>
      <c r="BF1" t="s">
        <v>94</v>
      </c>
    </row>
    <row r="2" spans="1:58">
      <c r="A2" t="s">
        <v>130</v>
      </c>
      <c r="B2" t="s">
        <v>206</v>
      </c>
      <c r="C2" t="s">
        <v>33</v>
      </c>
      <c r="D2" s="103">
        <v>0</v>
      </c>
      <c r="E2" s="103">
        <f>G2*4</f>
        <v>1.2753920555114759</v>
      </c>
      <c r="F2" s="103">
        <f>H2*4</f>
        <v>0</v>
      </c>
      <c r="G2">
        <v>0.31884801387786899</v>
      </c>
      <c r="H2">
        <v>0</v>
      </c>
      <c r="I2">
        <v>11056</v>
      </c>
      <c r="J2">
        <v>0</v>
      </c>
      <c r="K2">
        <v>11056</v>
      </c>
      <c r="L2">
        <v>0</v>
      </c>
      <c r="M2">
        <v>0</v>
      </c>
      <c r="N2">
        <v>58</v>
      </c>
      <c r="O2">
        <v>10998</v>
      </c>
      <c r="P2">
        <v>0</v>
      </c>
      <c r="X2">
        <v>9196</v>
      </c>
      <c r="AA2" t="s">
        <v>224</v>
      </c>
      <c r="AL2">
        <v>0</v>
      </c>
      <c r="AM2">
        <v>5550.1718235485096</v>
      </c>
      <c r="AN2">
        <v>5550.1718235485396</v>
      </c>
      <c r="AS2">
        <v>0.14568451046943701</v>
      </c>
      <c r="AT2">
        <v>0</v>
      </c>
    </row>
    <row r="3" spans="1:58">
      <c r="A3" t="s">
        <v>130</v>
      </c>
      <c r="B3" t="s">
        <v>206</v>
      </c>
      <c r="C3" t="s">
        <v>224</v>
      </c>
      <c r="D3" s="103">
        <v>24.7521362304688</v>
      </c>
      <c r="E3" s="103">
        <f t="shared" ref="E3:E66" si="0">G3*4</f>
        <v>31.714700698852521</v>
      </c>
      <c r="F3" s="103">
        <f t="shared" ref="F3:F66" si="1">H3*4</f>
        <v>18.896747589111321</v>
      </c>
      <c r="G3">
        <v>7.9286751747131303</v>
      </c>
      <c r="H3">
        <v>4.7241868972778303</v>
      </c>
      <c r="I3">
        <v>11056</v>
      </c>
      <c r="J3">
        <v>58</v>
      </c>
      <c r="K3">
        <v>10998</v>
      </c>
      <c r="L3">
        <v>0</v>
      </c>
      <c r="M3">
        <v>0</v>
      </c>
      <c r="N3">
        <v>58</v>
      </c>
      <c r="O3">
        <v>10998</v>
      </c>
      <c r="P3">
        <v>0</v>
      </c>
      <c r="X3">
        <v>3827.0791015625</v>
      </c>
      <c r="AL3">
        <v>4816.8113887392201</v>
      </c>
      <c r="AM3">
        <v>2429.8998918715401</v>
      </c>
      <c r="AN3">
        <v>2442.4216779441099</v>
      </c>
      <c r="AS3">
        <v>7.0355520248413104</v>
      </c>
      <c r="AT3">
        <v>5.4118924140930202</v>
      </c>
    </row>
    <row r="4" spans="1:58">
      <c r="A4" t="s">
        <v>131</v>
      </c>
      <c r="B4" t="s">
        <v>207</v>
      </c>
      <c r="C4" t="s">
        <v>33</v>
      </c>
      <c r="D4" s="103">
        <v>0</v>
      </c>
      <c r="E4" s="103">
        <f t="shared" si="0"/>
        <v>1.268621206283568</v>
      </c>
      <c r="F4" s="103">
        <f t="shared" si="1"/>
        <v>0</v>
      </c>
      <c r="G4">
        <v>0.317155301570892</v>
      </c>
      <c r="H4">
        <v>0</v>
      </c>
      <c r="I4">
        <v>11115</v>
      </c>
      <c r="J4">
        <v>0</v>
      </c>
      <c r="K4">
        <v>11115</v>
      </c>
      <c r="L4">
        <v>0</v>
      </c>
      <c r="M4">
        <v>0</v>
      </c>
      <c r="N4">
        <v>69</v>
      </c>
      <c r="O4">
        <v>11046</v>
      </c>
      <c r="P4">
        <v>0</v>
      </c>
      <c r="X4">
        <v>9196</v>
      </c>
      <c r="AA4" t="s">
        <v>224</v>
      </c>
      <c r="AL4">
        <v>0</v>
      </c>
      <c r="AM4">
        <v>6473.3985225483602</v>
      </c>
      <c r="AN4">
        <v>6473.3985225483702</v>
      </c>
      <c r="AS4">
        <v>0.14491114020347601</v>
      </c>
      <c r="AT4">
        <v>0</v>
      </c>
    </row>
    <row r="5" spans="1:58">
      <c r="A5" t="s">
        <v>131</v>
      </c>
      <c r="B5" t="s">
        <v>207</v>
      </c>
      <c r="C5" t="s">
        <v>224</v>
      </c>
      <c r="D5" s="103">
        <v>29.304354858398398</v>
      </c>
      <c r="E5" s="103">
        <f t="shared" si="0"/>
        <v>36.812236785888679</v>
      </c>
      <c r="F5" s="103">
        <f t="shared" si="1"/>
        <v>22.900011062622081</v>
      </c>
      <c r="G5">
        <v>9.2030591964721697</v>
      </c>
      <c r="H5">
        <v>5.7250027656555202</v>
      </c>
      <c r="I5">
        <v>11115</v>
      </c>
      <c r="J5">
        <v>69</v>
      </c>
      <c r="K5">
        <v>11046</v>
      </c>
      <c r="L5">
        <v>0</v>
      </c>
      <c r="M5">
        <v>0</v>
      </c>
      <c r="N5">
        <v>69</v>
      </c>
      <c r="O5">
        <v>11046</v>
      </c>
      <c r="P5">
        <v>0</v>
      </c>
      <c r="X5">
        <v>3827.0791015625</v>
      </c>
      <c r="AL5">
        <v>5131.6979874320696</v>
      </c>
      <c r="AM5">
        <v>2871.0866339671602</v>
      </c>
      <c r="AN5">
        <v>2885.1201187525198</v>
      </c>
      <c r="AS5">
        <v>8.2429351806640607</v>
      </c>
      <c r="AT5">
        <v>6.4803056716918901</v>
      </c>
    </row>
    <row r="6" spans="1:58">
      <c r="A6" t="s">
        <v>132</v>
      </c>
      <c r="B6" t="s">
        <v>208</v>
      </c>
      <c r="C6" t="s">
        <v>33</v>
      </c>
      <c r="D6" s="103">
        <v>0</v>
      </c>
      <c r="E6" s="103">
        <f t="shared" si="0"/>
        <v>1.22593116760254</v>
      </c>
      <c r="F6" s="103">
        <f t="shared" si="1"/>
        <v>0</v>
      </c>
      <c r="G6">
        <v>0.30648279190063499</v>
      </c>
      <c r="H6">
        <v>0</v>
      </c>
      <c r="I6">
        <v>11502</v>
      </c>
      <c r="J6">
        <v>0</v>
      </c>
      <c r="K6">
        <v>11502</v>
      </c>
      <c r="L6">
        <v>0</v>
      </c>
      <c r="M6">
        <v>0</v>
      </c>
      <c r="N6">
        <v>69</v>
      </c>
      <c r="O6">
        <v>11433</v>
      </c>
      <c r="P6">
        <v>0</v>
      </c>
      <c r="X6">
        <v>9196</v>
      </c>
      <c r="AA6" t="s">
        <v>224</v>
      </c>
      <c r="AL6">
        <v>0</v>
      </c>
      <c r="AM6">
        <v>6097.6693386289498</v>
      </c>
      <c r="AN6">
        <v>6097.6693386289298</v>
      </c>
      <c r="AS6">
        <v>0.14003512263298001</v>
      </c>
      <c r="AT6">
        <v>0</v>
      </c>
    </row>
    <row r="7" spans="1:58">
      <c r="A7" t="s">
        <v>132</v>
      </c>
      <c r="B7" t="s">
        <v>208</v>
      </c>
      <c r="C7" t="s">
        <v>224</v>
      </c>
      <c r="D7" s="103">
        <v>28.315402221679602</v>
      </c>
      <c r="E7" s="103">
        <f t="shared" si="0"/>
        <v>35.568943023681641</v>
      </c>
      <c r="F7" s="103">
        <f t="shared" si="1"/>
        <v>22.127693176269521</v>
      </c>
      <c r="G7">
        <v>8.8922357559204102</v>
      </c>
      <c r="H7">
        <v>5.5319232940673801</v>
      </c>
      <c r="I7">
        <v>11502</v>
      </c>
      <c r="J7">
        <v>69</v>
      </c>
      <c r="K7">
        <v>11433</v>
      </c>
      <c r="L7">
        <v>0</v>
      </c>
      <c r="M7">
        <v>0</v>
      </c>
      <c r="N7">
        <v>69</v>
      </c>
      <c r="O7">
        <v>11433</v>
      </c>
      <c r="P7">
        <v>0</v>
      </c>
      <c r="X7">
        <v>3827.0791015625</v>
      </c>
      <c r="AL7">
        <v>4817.4884652400397</v>
      </c>
      <c r="AM7">
        <v>2674.1139389861601</v>
      </c>
      <c r="AN7">
        <v>2686.9719499678399</v>
      </c>
      <c r="AS7">
        <v>7.9646496772766104</v>
      </c>
      <c r="AT7">
        <v>6.2616858482360804</v>
      </c>
    </row>
    <row r="8" spans="1:58">
      <c r="A8" t="s">
        <v>133</v>
      </c>
      <c r="B8" t="s">
        <v>209</v>
      </c>
      <c r="C8" t="s">
        <v>33</v>
      </c>
      <c r="D8" s="103">
        <v>0.26411576271057202</v>
      </c>
      <c r="E8" s="103">
        <f t="shared" si="0"/>
        <v>1.2615505456924441</v>
      </c>
      <c r="F8" s="103">
        <f t="shared" si="1"/>
        <v>1.1092563159763799E-2</v>
      </c>
      <c r="G8">
        <v>0.31538763642311102</v>
      </c>
      <c r="H8">
        <v>2.7731407899409498E-3</v>
      </c>
      <c r="I8">
        <v>17818</v>
      </c>
      <c r="J8">
        <v>1</v>
      </c>
      <c r="K8">
        <v>17817</v>
      </c>
      <c r="L8">
        <v>1</v>
      </c>
      <c r="M8">
        <v>0</v>
      </c>
      <c r="N8">
        <v>128</v>
      </c>
      <c r="O8">
        <v>17689</v>
      </c>
      <c r="P8">
        <v>6.6028936858846907E-2</v>
      </c>
      <c r="X8">
        <v>9196</v>
      </c>
      <c r="AA8" t="s">
        <v>224</v>
      </c>
      <c r="AB8">
        <v>7.7240593533247897E-3</v>
      </c>
      <c r="AE8">
        <v>2.60573874223461E-2</v>
      </c>
      <c r="AF8">
        <v>0</v>
      </c>
      <c r="AG8">
        <v>0.76648555540903396</v>
      </c>
      <c r="AJ8">
        <v>2.57182160833817</v>
      </c>
      <c r="AK8">
        <v>0</v>
      </c>
      <c r="AL8">
        <v>10999.3759765625</v>
      </c>
      <c r="AM8">
        <v>5919.0428003680599</v>
      </c>
      <c r="AN8">
        <v>5919.3279240169704</v>
      </c>
      <c r="AS8">
        <v>0.16435289382934601</v>
      </c>
      <c r="AT8">
        <v>1.78934764117002E-2</v>
      </c>
      <c r="BA8">
        <v>1.6317416365125501E-2</v>
      </c>
      <c r="BB8">
        <v>0</v>
      </c>
      <c r="BE8">
        <v>1.6126983745266801</v>
      </c>
      <c r="BF8">
        <v>0</v>
      </c>
    </row>
    <row r="9" spans="1:58">
      <c r="A9" t="s">
        <v>133</v>
      </c>
      <c r="B9" t="s">
        <v>209</v>
      </c>
      <c r="C9" t="s">
        <v>224</v>
      </c>
      <c r="D9" s="103">
        <v>34.193905639648399</v>
      </c>
      <c r="E9" s="103">
        <f t="shared" si="0"/>
        <v>40.0984077453612</v>
      </c>
      <c r="F9" s="103">
        <f t="shared" si="1"/>
        <v>28.29680061340332</v>
      </c>
      <c r="G9">
        <v>10.0246019363403</v>
      </c>
      <c r="H9">
        <v>7.0742001533508301</v>
      </c>
      <c r="I9">
        <v>17818</v>
      </c>
      <c r="J9">
        <v>129</v>
      </c>
      <c r="K9">
        <v>17689</v>
      </c>
      <c r="L9">
        <v>1</v>
      </c>
      <c r="M9">
        <v>0</v>
      </c>
      <c r="N9">
        <v>128</v>
      </c>
      <c r="O9">
        <v>17689</v>
      </c>
      <c r="P9">
        <v>6.6028936858846907E-2</v>
      </c>
      <c r="X9">
        <v>3827.0791015625</v>
      </c>
      <c r="AL9">
        <v>4640.3165992914201</v>
      </c>
      <c r="AM9">
        <v>2585.1997113244802</v>
      </c>
      <c r="AN9">
        <v>2600.0784900060298</v>
      </c>
      <c r="AS9">
        <v>9.3013706207275408</v>
      </c>
      <c r="AT9">
        <v>7.7960638999939</v>
      </c>
    </row>
    <row r="10" spans="1:58">
      <c r="A10" t="s">
        <v>134</v>
      </c>
      <c r="B10" t="s">
        <v>210</v>
      </c>
      <c r="C10" t="s">
        <v>33</v>
      </c>
      <c r="D10" s="103">
        <v>0.43716678619384802</v>
      </c>
      <c r="E10" s="103">
        <f t="shared" si="0"/>
        <v>2.0882751941680922</v>
      </c>
      <c r="F10" s="103">
        <f t="shared" si="1"/>
        <v>1.8360190093517321E-2</v>
      </c>
      <c r="G10">
        <v>0.52206879854202304</v>
      </c>
      <c r="H10">
        <v>4.5900475233793302E-3</v>
      </c>
      <c r="I10">
        <v>10765</v>
      </c>
      <c r="J10">
        <v>1</v>
      </c>
      <c r="K10">
        <v>10764</v>
      </c>
      <c r="L10">
        <v>1</v>
      </c>
      <c r="M10">
        <v>0</v>
      </c>
      <c r="N10">
        <v>63</v>
      </c>
      <c r="O10">
        <v>10701</v>
      </c>
      <c r="P10">
        <v>0.10929170257974199</v>
      </c>
      <c r="X10">
        <v>9196</v>
      </c>
      <c r="AA10" t="s">
        <v>224</v>
      </c>
      <c r="AB10">
        <v>1.55792305372377E-2</v>
      </c>
      <c r="AE10">
        <v>5.2661213609317303E-2</v>
      </c>
      <c r="AF10">
        <v>0</v>
      </c>
      <c r="AG10">
        <v>1.53402413802775</v>
      </c>
      <c r="AJ10">
        <v>5.12932575536973</v>
      </c>
      <c r="AK10">
        <v>0</v>
      </c>
      <c r="AL10">
        <v>13064.18359375</v>
      </c>
      <c r="AM10">
        <v>5921.9096415451304</v>
      </c>
      <c r="AN10">
        <v>5922.5731133474601</v>
      </c>
      <c r="AS10">
        <v>0.27204588055610701</v>
      </c>
      <c r="AT10">
        <v>2.9617048799991601E-2</v>
      </c>
      <c r="BA10">
        <v>3.2967230110870299E-2</v>
      </c>
      <c r="BB10">
        <v>0</v>
      </c>
      <c r="BE10">
        <v>3.21988605290719</v>
      </c>
      <c r="BF10">
        <v>0</v>
      </c>
    </row>
    <row r="11" spans="1:58">
      <c r="A11" t="s">
        <v>134</v>
      </c>
      <c r="B11" t="s">
        <v>210</v>
      </c>
      <c r="C11" t="s">
        <v>224</v>
      </c>
      <c r="D11" s="103">
        <v>28.060873413086</v>
      </c>
      <c r="E11" s="103">
        <f t="shared" si="0"/>
        <v>35.547599792480483</v>
      </c>
      <c r="F11" s="103">
        <f t="shared" si="1"/>
        <v>21.713249206542962</v>
      </c>
      <c r="G11">
        <v>8.8868999481201207</v>
      </c>
      <c r="H11">
        <v>5.4283123016357404</v>
      </c>
      <c r="I11">
        <v>10765</v>
      </c>
      <c r="J11">
        <v>64</v>
      </c>
      <c r="K11">
        <v>10701</v>
      </c>
      <c r="L11">
        <v>1</v>
      </c>
      <c r="M11">
        <v>0</v>
      </c>
      <c r="N11">
        <v>63</v>
      </c>
      <c r="O11">
        <v>10701</v>
      </c>
      <c r="P11">
        <v>0.10929170257974199</v>
      </c>
      <c r="X11">
        <v>3827.0791015625</v>
      </c>
      <c r="AL11">
        <v>4800.8241653442401</v>
      </c>
      <c r="AM11">
        <v>2607.6864928315099</v>
      </c>
      <c r="AN11">
        <v>2620.72511903131</v>
      </c>
      <c r="AS11">
        <v>7.9280767440795898</v>
      </c>
      <c r="AT11">
        <v>6.1756844520568803</v>
      </c>
    </row>
    <row r="12" spans="1:58">
      <c r="A12" t="s">
        <v>135</v>
      </c>
      <c r="B12" t="s">
        <v>211</v>
      </c>
      <c r="C12" t="s">
        <v>33</v>
      </c>
      <c r="D12" s="103">
        <v>0</v>
      </c>
      <c r="E12" s="103">
        <f t="shared" si="0"/>
        <v>1.2193574905395519</v>
      </c>
      <c r="F12" s="103">
        <f t="shared" si="1"/>
        <v>0</v>
      </c>
      <c r="G12">
        <v>0.30483937263488797</v>
      </c>
      <c r="H12">
        <v>0</v>
      </c>
      <c r="I12">
        <v>11564</v>
      </c>
      <c r="J12">
        <v>0</v>
      </c>
      <c r="K12">
        <v>11564</v>
      </c>
      <c r="L12">
        <v>0</v>
      </c>
      <c r="M12">
        <v>0</v>
      </c>
      <c r="N12">
        <v>51</v>
      </c>
      <c r="O12">
        <v>11513</v>
      </c>
      <c r="P12">
        <v>0</v>
      </c>
      <c r="X12">
        <v>9196</v>
      </c>
      <c r="AA12" t="s">
        <v>224</v>
      </c>
      <c r="AL12">
        <v>0</v>
      </c>
      <c r="AM12">
        <v>5759.00178919462</v>
      </c>
      <c r="AN12">
        <v>5759.00178919463</v>
      </c>
      <c r="AS12">
        <v>0.139284282922745</v>
      </c>
      <c r="AT12">
        <v>0</v>
      </c>
    </row>
    <row r="13" spans="1:58">
      <c r="A13" t="s">
        <v>135</v>
      </c>
      <c r="B13" t="s">
        <v>211</v>
      </c>
      <c r="C13" t="s">
        <v>224</v>
      </c>
      <c r="D13" s="103">
        <v>20.799964904785199</v>
      </c>
      <c r="E13" s="103">
        <f t="shared" si="0"/>
        <v>27.071840286254879</v>
      </c>
      <c r="F13" s="103">
        <f t="shared" si="1"/>
        <v>15.584815025329601</v>
      </c>
      <c r="G13">
        <v>6.7679600715637198</v>
      </c>
      <c r="H13">
        <v>3.8962037563324001</v>
      </c>
      <c r="I13">
        <v>11564</v>
      </c>
      <c r="J13">
        <v>51</v>
      </c>
      <c r="K13">
        <v>11513</v>
      </c>
      <c r="L13">
        <v>0</v>
      </c>
      <c r="M13">
        <v>0</v>
      </c>
      <c r="N13">
        <v>51</v>
      </c>
      <c r="O13">
        <v>11513</v>
      </c>
      <c r="P13">
        <v>0</v>
      </c>
      <c r="X13">
        <v>3827.0791015625</v>
      </c>
      <c r="AL13">
        <v>4731.7152075674003</v>
      </c>
      <c r="AM13">
        <v>2548.1186795877102</v>
      </c>
      <c r="AN13">
        <v>2557.7488614388699</v>
      </c>
      <c r="AS13">
        <v>5.9614229202270499</v>
      </c>
      <c r="AT13">
        <v>4.5066571235656703</v>
      </c>
    </row>
    <row r="14" spans="1:58">
      <c r="A14" t="s">
        <v>136</v>
      </c>
      <c r="B14" t="s">
        <v>212</v>
      </c>
      <c r="C14" t="s">
        <v>33</v>
      </c>
      <c r="D14" s="103">
        <v>0</v>
      </c>
      <c r="E14" s="103">
        <f t="shared" si="0"/>
        <v>1.1761268377304079</v>
      </c>
      <c r="F14" s="103">
        <f t="shared" si="1"/>
        <v>0</v>
      </c>
      <c r="G14">
        <v>0.29403170943260198</v>
      </c>
      <c r="H14">
        <v>0</v>
      </c>
      <c r="I14">
        <v>11989</v>
      </c>
      <c r="J14">
        <v>0</v>
      </c>
      <c r="K14">
        <v>11989</v>
      </c>
      <c r="L14">
        <v>0</v>
      </c>
      <c r="M14">
        <v>0</v>
      </c>
      <c r="N14">
        <v>71</v>
      </c>
      <c r="O14">
        <v>11918</v>
      </c>
      <c r="P14">
        <v>0</v>
      </c>
      <c r="X14">
        <v>9196</v>
      </c>
      <c r="AA14" t="s">
        <v>224</v>
      </c>
      <c r="AL14">
        <v>0</v>
      </c>
      <c r="AM14">
        <v>5936.03001891647</v>
      </c>
      <c r="AN14">
        <v>5936.03001891648</v>
      </c>
      <c r="AS14">
        <v>0.13434650003910101</v>
      </c>
      <c r="AT14">
        <v>0</v>
      </c>
    </row>
    <row r="15" spans="1:58">
      <c r="A15" t="s">
        <v>136</v>
      </c>
      <c r="B15" t="s">
        <v>212</v>
      </c>
      <c r="C15" t="s">
        <v>224</v>
      </c>
      <c r="D15" s="103">
        <v>27.951531982421802</v>
      </c>
      <c r="E15" s="103">
        <f t="shared" si="0"/>
        <v>35.002208709716797</v>
      </c>
      <c r="F15" s="103">
        <f t="shared" si="1"/>
        <v>21.923192977905281</v>
      </c>
      <c r="G15">
        <v>8.7505521774291992</v>
      </c>
      <c r="H15">
        <v>5.4807982444763201</v>
      </c>
      <c r="I15">
        <v>11989</v>
      </c>
      <c r="J15">
        <v>71</v>
      </c>
      <c r="K15">
        <v>11918</v>
      </c>
      <c r="L15">
        <v>0</v>
      </c>
      <c r="M15">
        <v>0</v>
      </c>
      <c r="N15">
        <v>71</v>
      </c>
      <c r="O15">
        <v>11918</v>
      </c>
      <c r="P15">
        <v>0</v>
      </c>
      <c r="X15">
        <v>3827.0791015625</v>
      </c>
      <c r="AL15">
        <v>4903.6035981514096</v>
      </c>
      <c r="AM15">
        <v>2618.59038512077</v>
      </c>
      <c r="AN15">
        <v>2632.1224510249499</v>
      </c>
      <c r="AS15">
        <v>7.8493766784668004</v>
      </c>
      <c r="AT15">
        <v>6.1922230720520002</v>
      </c>
    </row>
    <row r="16" spans="1:58">
      <c r="A16" t="s">
        <v>137</v>
      </c>
      <c r="B16" t="s">
        <v>213</v>
      </c>
      <c r="C16" t="s">
        <v>33</v>
      </c>
      <c r="D16" s="103">
        <v>0</v>
      </c>
      <c r="E16" s="103">
        <f t="shared" si="0"/>
        <v>1.556934475898744</v>
      </c>
      <c r="F16" s="103">
        <f t="shared" si="1"/>
        <v>0</v>
      </c>
      <c r="G16">
        <v>0.389233618974686</v>
      </c>
      <c r="H16">
        <v>0</v>
      </c>
      <c r="I16">
        <v>9057</v>
      </c>
      <c r="J16">
        <v>0</v>
      </c>
      <c r="K16">
        <v>9057</v>
      </c>
      <c r="L16">
        <v>0</v>
      </c>
      <c r="M16">
        <v>0</v>
      </c>
      <c r="N16">
        <v>58</v>
      </c>
      <c r="O16">
        <v>8999</v>
      </c>
      <c r="P16">
        <v>0</v>
      </c>
      <c r="X16">
        <v>9196</v>
      </c>
      <c r="AA16" t="s">
        <v>224</v>
      </c>
      <c r="AL16">
        <v>0</v>
      </c>
      <c r="AM16">
        <v>5919.2282468196199</v>
      </c>
      <c r="AN16">
        <v>5919.2282468196099</v>
      </c>
      <c r="AS16">
        <v>0.17784143984317799</v>
      </c>
      <c r="AT16">
        <v>0</v>
      </c>
    </row>
    <row r="17" spans="1:46">
      <c r="A17" t="s">
        <v>137</v>
      </c>
      <c r="B17" t="s">
        <v>213</v>
      </c>
      <c r="C17" t="s">
        <v>224</v>
      </c>
      <c r="D17" s="103">
        <v>30.232843017578197</v>
      </c>
      <c r="E17" s="103">
        <f t="shared" si="0"/>
        <v>38.743438720703118</v>
      </c>
      <c r="F17" s="103">
        <f t="shared" si="1"/>
        <v>23.077753067016602</v>
      </c>
      <c r="G17">
        <v>9.6858596801757795</v>
      </c>
      <c r="H17">
        <v>5.7694382667541504</v>
      </c>
      <c r="I17">
        <v>9057</v>
      </c>
      <c r="J17">
        <v>58</v>
      </c>
      <c r="K17">
        <v>8999</v>
      </c>
      <c r="L17">
        <v>0</v>
      </c>
      <c r="M17">
        <v>0</v>
      </c>
      <c r="N17">
        <v>58</v>
      </c>
      <c r="O17">
        <v>8999</v>
      </c>
      <c r="P17">
        <v>0</v>
      </c>
      <c r="X17">
        <v>3827.0791015625</v>
      </c>
      <c r="AL17">
        <v>5012.6627028892799</v>
      </c>
      <c r="AM17">
        <v>2629.4694742829502</v>
      </c>
      <c r="AN17">
        <v>2644.7311732184899</v>
      </c>
      <c r="AS17">
        <v>8.5940761566162092</v>
      </c>
      <c r="AT17">
        <v>6.6097297668456996</v>
      </c>
    </row>
    <row r="18" spans="1:46">
      <c r="A18" t="s">
        <v>138</v>
      </c>
      <c r="B18" t="s">
        <v>7</v>
      </c>
      <c r="C18" t="s">
        <v>33</v>
      </c>
      <c r="D18" s="103">
        <v>0</v>
      </c>
      <c r="E18" s="103">
        <f t="shared" si="0"/>
        <v>1.3373317718505839</v>
      </c>
      <c r="F18" s="103">
        <f t="shared" si="1"/>
        <v>0</v>
      </c>
      <c r="G18">
        <v>0.33433294296264598</v>
      </c>
      <c r="H18">
        <v>0</v>
      </c>
      <c r="I18">
        <v>10544</v>
      </c>
      <c r="J18">
        <v>0</v>
      </c>
      <c r="K18">
        <v>10544</v>
      </c>
      <c r="L18">
        <v>0</v>
      </c>
      <c r="M18">
        <v>0</v>
      </c>
      <c r="N18">
        <v>0</v>
      </c>
      <c r="O18">
        <v>10544</v>
      </c>
      <c r="P18">
        <v>0</v>
      </c>
      <c r="X18">
        <v>9196</v>
      </c>
      <c r="AA18" t="s">
        <v>224</v>
      </c>
      <c r="AL18">
        <v>0</v>
      </c>
      <c r="AM18">
        <v>5505.7110282365402</v>
      </c>
      <c r="AN18">
        <v>5505.7110282365302</v>
      </c>
      <c r="AS18">
        <v>0.152759179472923</v>
      </c>
      <c r="AT18">
        <v>0</v>
      </c>
    </row>
    <row r="19" spans="1:46">
      <c r="A19" t="s">
        <v>138</v>
      </c>
      <c r="B19" t="s">
        <v>7</v>
      </c>
      <c r="C19" t="s">
        <v>224</v>
      </c>
      <c r="D19" s="103">
        <v>0</v>
      </c>
      <c r="E19" s="103">
        <f t="shared" si="0"/>
        <v>1.3373317718505839</v>
      </c>
      <c r="F19" s="103">
        <f t="shared" si="1"/>
        <v>0</v>
      </c>
      <c r="G19">
        <v>0.33433294296264598</v>
      </c>
      <c r="H19">
        <v>0</v>
      </c>
      <c r="I19">
        <v>10544</v>
      </c>
      <c r="J19">
        <v>0</v>
      </c>
      <c r="K19">
        <v>10544</v>
      </c>
      <c r="L19">
        <v>0</v>
      </c>
      <c r="M19">
        <v>0</v>
      </c>
      <c r="N19">
        <v>0</v>
      </c>
      <c r="O19">
        <v>10544</v>
      </c>
      <c r="P19">
        <v>0</v>
      </c>
      <c r="X19">
        <v>3827.0791015625</v>
      </c>
      <c r="AL19">
        <v>0</v>
      </c>
      <c r="AM19">
        <v>2461.1140578997902</v>
      </c>
      <c r="AN19">
        <v>2461.1140578998002</v>
      </c>
      <c r="AS19">
        <v>0.152759179472923</v>
      </c>
      <c r="AT19">
        <v>0</v>
      </c>
    </row>
    <row r="20" spans="1:46">
      <c r="A20" t="s">
        <v>139</v>
      </c>
      <c r="B20" t="s">
        <v>214</v>
      </c>
      <c r="C20" t="s">
        <v>33</v>
      </c>
      <c r="D20" s="103">
        <v>0</v>
      </c>
      <c r="E20" s="103">
        <f t="shared" si="0"/>
        <v>1.1606357097625719</v>
      </c>
      <c r="F20" s="103">
        <f t="shared" si="1"/>
        <v>0</v>
      </c>
      <c r="G20">
        <v>0.29015892744064298</v>
      </c>
      <c r="H20">
        <v>0</v>
      </c>
      <c r="I20">
        <v>12149</v>
      </c>
      <c r="J20">
        <v>0</v>
      </c>
      <c r="K20">
        <v>12149</v>
      </c>
      <c r="L20">
        <v>0</v>
      </c>
      <c r="M20">
        <v>0</v>
      </c>
      <c r="N20">
        <v>82</v>
      </c>
      <c r="O20">
        <v>12067</v>
      </c>
      <c r="P20">
        <v>0</v>
      </c>
      <c r="X20">
        <v>9196</v>
      </c>
      <c r="AA20" t="s">
        <v>224</v>
      </c>
      <c r="AL20">
        <v>0</v>
      </c>
      <c r="AM20">
        <v>5998.8797252434297</v>
      </c>
      <c r="AN20">
        <v>5998.8797252434197</v>
      </c>
      <c r="AS20">
        <v>0.13257707655429801</v>
      </c>
      <c r="AT20">
        <v>0</v>
      </c>
    </row>
    <row r="21" spans="1:46">
      <c r="A21" t="s">
        <v>139</v>
      </c>
      <c r="B21" t="s">
        <v>214</v>
      </c>
      <c r="C21" t="s">
        <v>224</v>
      </c>
      <c r="D21" s="103">
        <v>31.870153808593802</v>
      </c>
      <c r="E21" s="103">
        <f t="shared" si="0"/>
        <v>39.31372451782228</v>
      </c>
      <c r="F21" s="103">
        <f t="shared" si="1"/>
        <v>25.437160491943359</v>
      </c>
      <c r="G21">
        <v>9.82843112945557</v>
      </c>
      <c r="H21">
        <v>6.3592901229858398</v>
      </c>
      <c r="I21">
        <v>12149</v>
      </c>
      <c r="J21">
        <v>82</v>
      </c>
      <c r="K21">
        <v>12067</v>
      </c>
      <c r="L21">
        <v>0</v>
      </c>
      <c r="M21">
        <v>0</v>
      </c>
      <c r="N21">
        <v>82</v>
      </c>
      <c r="O21">
        <v>12067</v>
      </c>
      <c r="P21">
        <v>0</v>
      </c>
      <c r="X21">
        <v>3827.0791015625</v>
      </c>
      <c r="AL21">
        <v>4964.0155178163104</v>
      </c>
      <c r="AM21">
        <v>2632.7217574596498</v>
      </c>
      <c r="AN21">
        <v>2648.4568869640502</v>
      </c>
      <c r="AS21">
        <v>8.87927341461182</v>
      </c>
      <c r="AT21">
        <v>7.1209053993225098</v>
      </c>
    </row>
    <row r="22" spans="1:46">
      <c r="A22" t="s">
        <v>140</v>
      </c>
      <c r="B22" t="s">
        <v>215</v>
      </c>
      <c r="C22" t="s">
        <v>33</v>
      </c>
      <c r="D22" s="103">
        <v>0</v>
      </c>
      <c r="E22" s="103">
        <f t="shared" si="0"/>
        <v>1.105573177337648</v>
      </c>
      <c r="F22" s="103">
        <f t="shared" si="1"/>
        <v>0</v>
      </c>
      <c r="G22">
        <v>0.27639329433441201</v>
      </c>
      <c r="H22">
        <v>0</v>
      </c>
      <c r="I22">
        <v>12754</v>
      </c>
      <c r="J22">
        <v>0</v>
      </c>
      <c r="K22">
        <v>12754</v>
      </c>
      <c r="L22">
        <v>0</v>
      </c>
      <c r="M22">
        <v>0</v>
      </c>
      <c r="N22">
        <v>68</v>
      </c>
      <c r="O22">
        <v>12686</v>
      </c>
      <c r="P22">
        <v>0</v>
      </c>
      <c r="X22">
        <v>9196</v>
      </c>
      <c r="AA22" t="s">
        <v>224</v>
      </c>
      <c r="AL22">
        <v>0</v>
      </c>
      <c r="AM22">
        <v>5922.2032102788498</v>
      </c>
      <c r="AN22">
        <v>5922.2032102788198</v>
      </c>
      <c r="AS22">
        <v>0.12628780305385601</v>
      </c>
      <c r="AT22">
        <v>0</v>
      </c>
    </row>
    <row r="23" spans="1:46">
      <c r="A23" t="s">
        <v>140</v>
      </c>
      <c r="B23" t="s">
        <v>215</v>
      </c>
      <c r="C23" t="s">
        <v>224</v>
      </c>
      <c r="D23" s="103">
        <v>25.157293701171803</v>
      </c>
      <c r="E23" s="103">
        <f t="shared" si="0"/>
        <v>31.65007019042968</v>
      </c>
      <c r="F23" s="103">
        <f t="shared" si="1"/>
        <v>19.6241054534912</v>
      </c>
      <c r="G23">
        <v>7.9125175476074201</v>
      </c>
      <c r="H23">
        <v>4.9060263633728001</v>
      </c>
      <c r="I23">
        <v>12754</v>
      </c>
      <c r="J23">
        <v>68</v>
      </c>
      <c r="K23">
        <v>12686</v>
      </c>
      <c r="L23">
        <v>0</v>
      </c>
      <c r="M23">
        <v>0</v>
      </c>
      <c r="N23">
        <v>68</v>
      </c>
      <c r="O23">
        <v>12686</v>
      </c>
      <c r="P23">
        <v>0</v>
      </c>
      <c r="X23">
        <v>3827.0791015625</v>
      </c>
      <c r="AL23">
        <v>4863.4528377757397</v>
      </c>
      <c r="AM23">
        <v>2601.21024628143</v>
      </c>
      <c r="AN23">
        <v>2613.2717560996498</v>
      </c>
      <c r="AS23">
        <v>7.0820336341857901</v>
      </c>
      <c r="AT23">
        <v>5.5584063529968297</v>
      </c>
    </row>
    <row r="24" spans="1:46">
      <c r="A24" t="s">
        <v>141</v>
      </c>
      <c r="B24" t="s">
        <v>216</v>
      </c>
      <c r="C24" t="s">
        <v>33</v>
      </c>
      <c r="D24" s="103">
        <v>0</v>
      </c>
      <c r="E24" s="103">
        <f t="shared" si="0"/>
        <v>1.0191795825958241</v>
      </c>
      <c r="F24" s="103">
        <f t="shared" si="1"/>
        <v>0</v>
      </c>
      <c r="G24">
        <v>0.25479489564895602</v>
      </c>
      <c r="H24">
        <v>0</v>
      </c>
      <c r="I24">
        <v>13835</v>
      </c>
      <c r="J24">
        <v>0</v>
      </c>
      <c r="K24">
        <v>13835</v>
      </c>
      <c r="L24">
        <v>0</v>
      </c>
      <c r="M24">
        <v>0</v>
      </c>
      <c r="N24">
        <v>63</v>
      </c>
      <c r="O24">
        <v>13772</v>
      </c>
      <c r="P24">
        <v>0</v>
      </c>
      <c r="X24">
        <v>9196</v>
      </c>
      <c r="AA24" t="s">
        <v>224</v>
      </c>
      <c r="AL24">
        <v>0</v>
      </c>
      <c r="AM24">
        <v>5732.4532700726504</v>
      </c>
      <c r="AN24">
        <v>5732.4532700726304</v>
      </c>
      <c r="AS24">
        <v>0.116419799625874</v>
      </c>
      <c r="AT24">
        <v>0</v>
      </c>
    </row>
    <row r="25" spans="1:46">
      <c r="A25" t="s">
        <v>141</v>
      </c>
      <c r="B25" t="s">
        <v>216</v>
      </c>
      <c r="C25" t="s">
        <v>224</v>
      </c>
      <c r="D25" s="103">
        <v>21.4779663085938</v>
      </c>
      <c r="E25" s="103">
        <f t="shared" si="0"/>
        <v>27.25212478637696</v>
      </c>
      <c r="F25" s="103">
        <f t="shared" si="1"/>
        <v>16.587034225463881</v>
      </c>
      <c r="G25">
        <v>6.8130311965942401</v>
      </c>
      <c r="H25">
        <v>4.1467585563659703</v>
      </c>
      <c r="I25">
        <v>13835</v>
      </c>
      <c r="J25">
        <v>63</v>
      </c>
      <c r="K25">
        <v>13772</v>
      </c>
      <c r="L25">
        <v>0</v>
      </c>
      <c r="M25">
        <v>0</v>
      </c>
      <c r="N25">
        <v>63</v>
      </c>
      <c r="O25">
        <v>13772</v>
      </c>
      <c r="P25">
        <v>0</v>
      </c>
      <c r="X25">
        <v>3827.0791015625</v>
      </c>
      <c r="AL25">
        <v>4748.1192568824399</v>
      </c>
      <c r="AM25">
        <v>2511.5377399556501</v>
      </c>
      <c r="AN25">
        <v>2521.7223901592301</v>
      </c>
      <c r="AS25">
        <v>6.0734314918518102</v>
      </c>
      <c r="AT25">
        <v>4.7224059104919398</v>
      </c>
    </row>
    <row r="26" spans="1:46">
      <c r="A26" t="s">
        <v>142</v>
      </c>
      <c r="B26" t="s">
        <v>217</v>
      </c>
      <c r="C26" t="s">
        <v>33</v>
      </c>
      <c r="D26" s="103">
        <v>0</v>
      </c>
      <c r="E26" s="103">
        <f t="shared" si="0"/>
        <v>1.100052356719972</v>
      </c>
      <c r="F26" s="103">
        <f t="shared" si="1"/>
        <v>0</v>
      </c>
      <c r="G26">
        <v>0.27501308917999301</v>
      </c>
      <c r="H26">
        <v>0</v>
      </c>
      <c r="I26">
        <v>12818</v>
      </c>
      <c r="J26">
        <v>0</v>
      </c>
      <c r="K26">
        <v>12818</v>
      </c>
      <c r="L26">
        <v>0</v>
      </c>
      <c r="M26">
        <v>0</v>
      </c>
      <c r="N26">
        <v>72</v>
      </c>
      <c r="O26">
        <v>12746</v>
      </c>
      <c r="P26">
        <v>0</v>
      </c>
      <c r="X26">
        <v>9196</v>
      </c>
      <c r="AA26" t="s">
        <v>224</v>
      </c>
      <c r="AL26">
        <v>0</v>
      </c>
      <c r="AM26">
        <v>5813.0122366298201</v>
      </c>
      <c r="AN26">
        <v>5813.0122366298201</v>
      </c>
      <c r="AS26">
        <v>0.12565721571445501</v>
      </c>
      <c r="AT26">
        <v>0</v>
      </c>
    </row>
    <row r="27" spans="1:46">
      <c r="A27" t="s">
        <v>142</v>
      </c>
      <c r="B27" t="s">
        <v>217</v>
      </c>
      <c r="C27" t="s">
        <v>224</v>
      </c>
      <c r="D27" s="103">
        <v>26.507934570312603</v>
      </c>
      <c r="E27" s="103">
        <f t="shared" si="0"/>
        <v>33.142787933349602</v>
      </c>
      <c r="F27" s="103">
        <f t="shared" si="1"/>
        <v>20.828567504882798</v>
      </c>
      <c r="G27">
        <v>8.2856969833374006</v>
      </c>
      <c r="H27">
        <v>5.2071418762206996</v>
      </c>
      <c r="I27">
        <v>12818</v>
      </c>
      <c r="J27">
        <v>72</v>
      </c>
      <c r="K27">
        <v>12746</v>
      </c>
      <c r="L27">
        <v>0</v>
      </c>
      <c r="M27">
        <v>0</v>
      </c>
      <c r="N27">
        <v>72</v>
      </c>
      <c r="O27">
        <v>12746</v>
      </c>
      <c r="P27">
        <v>0</v>
      </c>
      <c r="X27">
        <v>3827.0791015625</v>
      </c>
      <c r="AL27">
        <v>4823.8013305664099</v>
      </c>
      <c r="AM27">
        <v>2551.8376721654899</v>
      </c>
      <c r="AN27">
        <v>2564.5995213935298</v>
      </c>
      <c r="AS27">
        <v>7.4378514289856001</v>
      </c>
      <c r="AT27">
        <v>5.8776445388793901</v>
      </c>
    </row>
    <row r="28" spans="1:46">
      <c r="A28" t="s">
        <v>143</v>
      </c>
      <c r="B28" t="s">
        <v>218</v>
      </c>
      <c r="C28" t="s">
        <v>33</v>
      </c>
      <c r="D28" s="103">
        <v>0</v>
      </c>
      <c r="E28" s="103">
        <f t="shared" si="0"/>
        <v>1.269192099571228</v>
      </c>
      <c r="F28" s="103">
        <f t="shared" si="1"/>
        <v>0</v>
      </c>
      <c r="G28">
        <v>0.31729802489280701</v>
      </c>
      <c r="H28">
        <v>0</v>
      </c>
      <c r="I28">
        <v>11110</v>
      </c>
      <c r="J28">
        <v>0</v>
      </c>
      <c r="K28">
        <v>11110</v>
      </c>
      <c r="L28">
        <v>0</v>
      </c>
      <c r="M28">
        <v>0</v>
      </c>
      <c r="N28">
        <v>70</v>
      </c>
      <c r="O28">
        <v>11040</v>
      </c>
      <c r="P28">
        <v>0</v>
      </c>
      <c r="X28">
        <v>9196</v>
      </c>
      <c r="AA28" t="s">
        <v>224</v>
      </c>
      <c r="AL28">
        <v>0</v>
      </c>
      <c r="AM28">
        <v>5874.5809375395502</v>
      </c>
      <c r="AN28">
        <v>5874.5809375395802</v>
      </c>
      <c r="AS28">
        <v>0.14497636258602101</v>
      </c>
      <c r="AT28">
        <v>0</v>
      </c>
    </row>
    <row r="29" spans="1:46">
      <c r="A29" t="s">
        <v>143</v>
      </c>
      <c r="B29" t="s">
        <v>218</v>
      </c>
      <c r="C29" t="s">
        <v>224</v>
      </c>
      <c r="D29" s="103">
        <v>29.743823242187602</v>
      </c>
      <c r="E29" s="103">
        <f t="shared" si="0"/>
        <v>37.30573654174804</v>
      </c>
      <c r="F29" s="103">
        <f t="shared" si="1"/>
        <v>23.286193847656239</v>
      </c>
      <c r="G29">
        <v>9.3264341354370099</v>
      </c>
      <c r="H29">
        <v>5.8215484619140598</v>
      </c>
      <c r="I29">
        <v>11110</v>
      </c>
      <c r="J29">
        <v>70</v>
      </c>
      <c r="K29">
        <v>11040</v>
      </c>
      <c r="L29">
        <v>0</v>
      </c>
      <c r="M29">
        <v>0</v>
      </c>
      <c r="N29">
        <v>70</v>
      </c>
      <c r="O29">
        <v>11040</v>
      </c>
      <c r="P29">
        <v>0</v>
      </c>
      <c r="X29">
        <v>3827.0791015625</v>
      </c>
      <c r="AL29">
        <v>4928.86834542411</v>
      </c>
      <c r="AM29">
        <v>2606.8668893675899</v>
      </c>
      <c r="AN29">
        <v>2621.4969615479699</v>
      </c>
      <c r="AS29">
        <v>8.3595924377441406</v>
      </c>
      <c r="AT29">
        <v>6.5834302902221697</v>
      </c>
    </row>
    <row r="30" spans="1:46">
      <c r="A30" t="s">
        <v>144</v>
      </c>
      <c r="B30" t="s">
        <v>219</v>
      </c>
      <c r="C30" t="s">
        <v>33</v>
      </c>
      <c r="D30" s="103">
        <v>0</v>
      </c>
      <c r="E30" s="103">
        <f t="shared" si="0"/>
        <v>1.2912782430648799</v>
      </c>
      <c r="F30" s="103">
        <f t="shared" si="1"/>
        <v>0</v>
      </c>
      <c r="G30">
        <v>0.32281956076621998</v>
      </c>
      <c r="H30">
        <v>0</v>
      </c>
      <c r="I30">
        <v>10920</v>
      </c>
      <c r="J30">
        <v>0</v>
      </c>
      <c r="K30">
        <v>10920</v>
      </c>
      <c r="L30">
        <v>0</v>
      </c>
      <c r="M30">
        <v>0</v>
      </c>
      <c r="N30">
        <v>60</v>
      </c>
      <c r="O30">
        <v>10860</v>
      </c>
      <c r="P30">
        <v>0</v>
      </c>
      <c r="X30">
        <v>9196</v>
      </c>
      <c r="AA30" t="s">
        <v>224</v>
      </c>
      <c r="AL30">
        <v>0</v>
      </c>
      <c r="AM30">
        <v>6132.8309937976701</v>
      </c>
      <c r="AN30">
        <v>6132.8309937976701</v>
      </c>
      <c r="AS30">
        <v>0.147498995065689</v>
      </c>
      <c r="AT30">
        <v>0</v>
      </c>
    </row>
    <row r="31" spans="1:46">
      <c r="A31" t="s">
        <v>144</v>
      </c>
      <c r="B31" t="s">
        <v>219</v>
      </c>
      <c r="C31" t="s">
        <v>224</v>
      </c>
      <c r="D31" s="103">
        <v>25.927792358398399</v>
      </c>
      <c r="E31" s="103">
        <f t="shared" si="0"/>
        <v>33.089126586914077</v>
      </c>
      <c r="F31" s="103">
        <f t="shared" si="1"/>
        <v>19.888122558593761</v>
      </c>
      <c r="G31">
        <v>8.2722816467285192</v>
      </c>
      <c r="H31">
        <v>4.9720306396484402</v>
      </c>
      <c r="I31">
        <v>10920</v>
      </c>
      <c r="J31">
        <v>60</v>
      </c>
      <c r="K31">
        <v>10860</v>
      </c>
      <c r="L31">
        <v>0</v>
      </c>
      <c r="M31">
        <v>0</v>
      </c>
      <c r="N31">
        <v>60</v>
      </c>
      <c r="O31">
        <v>10860</v>
      </c>
      <c r="P31">
        <v>0</v>
      </c>
      <c r="X31">
        <v>3827.0791015625</v>
      </c>
      <c r="AL31">
        <v>5031.2151448567702</v>
      </c>
      <c r="AM31">
        <v>2733.0193143419601</v>
      </c>
      <c r="AN31">
        <v>2745.6467639601701</v>
      </c>
      <c r="AS31">
        <v>7.3542246818542498</v>
      </c>
      <c r="AT31">
        <v>5.6819815635681197</v>
      </c>
    </row>
    <row r="32" spans="1:46">
      <c r="A32" t="s">
        <v>221</v>
      </c>
      <c r="B32" t="s">
        <v>7</v>
      </c>
      <c r="C32" t="s">
        <v>33</v>
      </c>
      <c r="D32" s="103">
        <v>0</v>
      </c>
      <c r="E32" s="103">
        <f t="shared" si="0"/>
        <v>1.4039155244827279</v>
      </c>
      <c r="F32" s="103">
        <f t="shared" si="1"/>
        <v>0</v>
      </c>
      <c r="G32">
        <v>0.35097888112068198</v>
      </c>
      <c r="H32">
        <v>0</v>
      </c>
      <c r="I32">
        <v>10044</v>
      </c>
      <c r="J32">
        <v>0</v>
      </c>
      <c r="K32">
        <v>10044</v>
      </c>
      <c r="L32">
        <v>0</v>
      </c>
      <c r="M32">
        <v>0</v>
      </c>
      <c r="N32">
        <v>0</v>
      </c>
      <c r="O32">
        <v>10044</v>
      </c>
      <c r="P32">
        <v>0</v>
      </c>
      <c r="X32">
        <v>9196</v>
      </c>
      <c r="AA32" t="s">
        <v>224</v>
      </c>
      <c r="AL32">
        <v>0</v>
      </c>
      <c r="AM32">
        <v>5519.9749219887599</v>
      </c>
      <c r="AN32">
        <v>5519.9749219887799</v>
      </c>
      <c r="AS32">
        <v>0.16036419570446001</v>
      </c>
      <c r="AT32">
        <v>0</v>
      </c>
    </row>
    <row r="33" spans="1:58">
      <c r="A33" t="s">
        <v>221</v>
      </c>
      <c r="B33" t="s">
        <v>7</v>
      </c>
      <c r="C33" t="s">
        <v>224</v>
      </c>
      <c r="D33" s="103">
        <v>0</v>
      </c>
      <c r="E33" s="103">
        <f t="shared" si="0"/>
        <v>1.4039155244827279</v>
      </c>
      <c r="F33" s="103">
        <f t="shared" si="1"/>
        <v>0</v>
      </c>
      <c r="G33">
        <v>0.35097888112068198</v>
      </c>
      <c r="H33">
        <v>0</v>
      </c>
      <c r="I33">
        <v>10044</v>
      </c>
      <c r="J33">
        <v>0</v>
      </c>
      <c r="K33">
        <v>10044</v>
      </c>
      <c r="L33">
        <v>0</v>
      </c>
      <c r="M33">
        <v>0</v>
      </c>
      <c r="N33">
        <v>0</v>
      </c>
      <c r="O33">
        <v>10044</v>
      </c>
      <c r="P33">
        <v>0</v>
      </c>
      <c r="X33">
        <v>3827.0791015625</v>
      </c>
      <c r="AL33">
        <v>0</v>
      </c>
      <c r="AM33">
        <v>2456.9999047784099</v>
      </c>
      <c r="AN33">
        <v>2456.9999047784099</v>
      </c>
      <c r="AS33">
        <v>0.16036419570446001</v>
      </c>
      <c r="AT33">
        <v>0</v>
      </c>
    </row>
    <row r="34" spans="1:58">
      <c r="A34" t="s">
        <v>226</v>
      </c>
      <c r="C34" t="s">
        <v>220</v>
      </c>
      <c r="D34" s="103">
        <v>0</v>
      </c>
      <c r="E34" s="103">
        <f t="shared" si="0"/>
        <v>2.2882120609283438</v>
      </c>
      <c r="F34" s="103">
        <f t="shared" si="1"/>
        <v>0</v>
      </c>
      <c r="G34">
        <v>0.57205301523208596</v>
      </c>
      <c r="H34">
        <v>0</v>
      </c>
      <c r="I34">
        <v>6163</v>
      </c>
      <c r="J34">
        <v>0</v>
      </c>
      <c r="K34">
        <v>6163</v>
      </c>
      <c r="L34">
        <v>0</v>
      </c>
      <c r="M34">
        <v>0</v>
      </c>
      <c r="N34">
        <v>6159</v>
      </c>
      <c r="O34">
        <v>4</v>
      </c>
      <c r="P34">
        <v>0</v>
      </c>
      <c r="X34">
        <v>9196</v>
      </c>
      <c r="AA34" t="s">
        <v>225</v>
      </c>
      <c r="AL34">
        <v>0</v>
      </c>
      <c r="AM34">
        <v>5982.2069247875697</v>
      </c>
      <c r="AN34">
        <v>5982.2069247875597</v>
      </c>
      <c r="AS34">
        <v>0.261360883712769</v>
      </c>
      <c r="AT34">
        <v>0</v>
      </c>
    </row>
    <row r="35" spans="1:58">
      <c r="A35" t="s">
        <v>226</v>
      </c>
      <c r="C35" t="s">
        <v>225</v>
      </c>
      <c r="D35" s="103">
        <v>34541.293749999997</v>
      </c>
      <c r="E35" s="103">
        <f t="shared" si="0"/>
        <v>40179.67578125</v>
      </c>
      <c r="F35" s="103">
        <f t="shared" si="1"/>
        <v>30505.021484375</v>
      </c>
      <c r="G35">
        <v>10044.9189453125</v>
      </c>
      <c r="H35">
        <v>7626.25537109375</v>
      </c>
      <c r="I35">
        <v>6163</v>
      </c>
      <c r="J35">
        <v>6159</v>
      </c>
      <c r="K35">
        <v>4</v>
      </c>
      <c r="L35">
        <v>0</v>
      </c>
      <c r="M35">
        <v>0</v>
      </c>
      <c r="N35">
        <v>6159</v>
      </c>
      <c r="O35">
        <v>4</v>
      </c>
      <c r="P35">
        <v>0</v>
      </c>
      <c r="X35">
        <v>3827.0791015625</v>
      </c>
      <c r="AL35">
        <v>5526.1952606909699</v>
      </c>
      <c r="AM35">
        <v>2577.5114440918001</v>
      </c>
      <c r="AN35">
        <v>5524.2814629842796</v>
      </c>
      <c r="AS35">
        <v>9287.8994140625</v>
      </c>
      <c r="AT35">
        <v>8084.4013671875</v>
      </c>
    </row>
    <row r="36" spans="1:58">
      <c r="A36" t="s">
        <v>145</v>
      </c>
      <c r="B36" t="s">
        <v>206</v>
      </c>
      <c r="C36" t="s">
        <v>187</v>
      </c>
      <c r="D36" s="103">
        <v>7.8542663574218805</v>
      </c>
      <c r="E36" s="103">
        <f t="shared" si="0"/>
        <v>11.840998649597161</v>
      </c>
      <c r="F36" s="103">
        <f t="shared" si="1"/>
        <v>4.8834195137023997</v>
      </c>
      <c r="G36">
        <v>2.9602496623992902</v>
      </c>
      <c r="H36">
        <v>1.2208548784255999</v>
      </c>
      <c r="I36">
        <v>11993</v>
      </c>
      <c r="J36">
        <v>20</v>
      </c>
      <c r="K36">
        <v>11973</v>
      </c>
      <c r="L36">
        <v>0</v>
      </c>
      <c r="M36">
        <v>20</v>
      </c>
      <c r="N36">
        <v>0</v>
      </c>
      <c r="O36">
        <v>11973</v>
      </c>
      <c r="P36">
        <v>0</v>
      </c>
      <c r="X36">
        <v>7757</v>
      </c>
      <c r="AA36" t="s">
        <v>227</v>
      </c>
      <c r="AG36">
        <v>100</v>
      </c>
      <c r="AJ36">
        <v>107.48468802951</v>
      </c>
      <c r="AK36">
        <v>92.515311970489805</v>
      </c>
      <c r="AL36">
        <v>10260.915136718701</v>
      </c>
      <c r="AM36">
        <v>4545.8956232506598</v>
      </c>
      <c r="AN36">
        <v>4555.4262152851597</v>
      </c>
      <c r="AS36">
        <v>2.43580222129822</v>
      </c>
      <c r="AT36">
        <v>1.5568391084671001</v>
      </c>
      <c r="BE36">
        <v>103.41984061648</v>
      </c>
      <c r="BF36">
        <v>96.580159383520396</v>
      </c>
    </row>
    <row r="37" spans="1:58">
      <c r="A37" t="s">
        <v>145</v>
      </c>
      <c r="B37" t="s">
        <v>206</v>
      </c>
      <c r="C37" t="s">
        <v>227</v>
      </c>
      <c r="D37" s="103">
        <v>0</v>
      </c>
      <c r="E37" s="103">
        <f t="shared" si="0"/>
        <v>1.1757346391677841</v>
      </c>
      <c r="F37" s="103">
        <f t="shared" si="1"/>
        <v>0</v>
      </c>
      <c r="G37">
        <v>0.29393365979194602</v>
      </c>
      <c r="H37">
        <v>0</v>
      </c>
      <c r="I37">
        <v>11993</v>
      </c>
      <c r="J37">
        <v>0</v>
      </c>
      <c r="K37">
        <v>11993</v>
      </c>
      <c r="L37">
        <v>0</v>
      </c>
      <c r="M37">
        <v>20</v>
      </c>
      <c r="N37">
        <v>0</v>
      </c>
      <c r="O37">
        <v>11973</v>
      </c>
      <c r="P37">
        <v>0</v>
      </c>
      <c r="X37">
        <v>5869</v>
      </c>
      <c r="AL37">
        <v>0</v>
      </c>
      <c r="AM37">
        <v>4218.0950592761101</v>
      </c>
      <c r="AN37">
        <v>4218.0950592761301</v>
      </c>
      <c r="AS37">
        <v>0.134301692247391</v>
      </c>
      <c r="AT37">
        <v>0</v>
      </c>
    </row>
    <row r="38" spans="1:58">
      <c r="A38" t="s">
        <v>146</v>
      </c>
      <c r="B38" t="s">
        <v>207</v>
      </c>
      <c r="C38" t="s">
        <v>187</v>
      </c>
      <c r="D38" s="103">
        <v>9.4297706604004006</v>
      </c>
      <c r="E38" s="103">
        <f t="shared" si="0"/>
        <v>13.963210105896</v>
      </c>
      <c r="F38" s="103">
        <f t="shared" si="1"/>
        <v>6.0050072669982804</v>
      </c>
      <c r="G38">
        <v>3.4908025264739999</v>
      </c>
      <c r="H38">
        <v>1.5012518167495701</v>
      </c>
      <c r="I38">
        <v>10990</v>
      </c>
      <c r="J38">
        <v>22</v>
      </c>
      <c r="K38">
        <v>10968</v>
      </c>
      <c r="L38">
        <v>0</v>
      </c>
      <c r="M38">
        <v>22</v>
      </c>
      <c r="N38">
        <v>0</v>
      </c>
      <c r="O38">
        <v>10968</v>
      </c>
      <c r="P38">
        <v>0</v>
      </c>
      <c r="X38">
        <v>7757</v>
      </c>
      <c r="AA38" t="s">
        <v>227</v>
      </c>
      <c r="AG38">
        <v>100</v>
      </c>
      <c r="AJ38">
        <v>106.803200823315</v>
      </c>
      <c r="AK38">
        <v>93.196799176684905</v>
      </c>
      <c r="AL38">
        <v>9951.4440696022702</v>
      </c>
      <c r="AM38">
        <v>5110.2237760514599</v>
      </c>
      <c r="AN38">
        <v>5119.9150268665699</v>
      </c>
      <c r="AS38">
        <v>2.8960309028625502</v>
      </c>
      <c r="AT38">
        <v>1.8902935981750499</v>
      </c>
      <c r="BE38">
        <v>103.10844176796699</v>
      </c>
      <c r="BF38">
        <v>96.891558232032907</v>
      </c>
    </row>
    <row r="39" spans="1:58">
      <c r="A39" t="s">
        <v>146</v>
      </c>
      <c r="B39" t="s">
        <v>207</v>
      </c>
      <c r="C39" t="s">
        <v>227</v>
      </c>
      <c r="D39" s="103">
        <v>0</v>
      </c>
      <c r="E39" s="103">
        <f t="shared" si="0"/>
        <v>1.283052444458008</v>
      </c>
      <c r="F39" s="103">
        <f t="shared" si="1"/>
        <v>0</v>
      </c>
      <c r="G39">
        <v>0.32076311111450201</v>
      </c>
      <c r="H39">
        <v>0</v>
      </c>
      <c r="I39">
        <v>10990</v>
      </c>
      <c r="J39">
        <v>0</v>
      </c>
      <c r="K39">
        <v>10990</v>
      </c>
      <c r="L39">
        <v>0</v>
      </c>
      <c r="M39">
        <v>22</v>
      </c>
      <c r="N39">
        <v>0</v>
      </c>
      <c r="O39">
        <v>10968</v>
      </c>
      <c r="P39">
        <v>0</v>
      </c>
      <c r="X39">
        <v>5869</v>
      </c>
      <c r="AL39">
        <v>0</v>
      </c>
      <c r="AM39">
        <v>4473.5899175697696</v>
      </c>
      <c r="AN39">
        <v>4473.5899175697896</v>
      </c>
      <c r="AS39">
        <v>0.14655946195125599</v>
      </c>
      <c r="AT39">
        <v>0</v>
      </c>
    </row>
    <row r="40" spans="1:58">
      <c r="A40" t="s">
        <v>147</v>
      </c>
      <c r="B40" t="s">
        <v>208</v>
      </c>
      <c r="C40" t="s">
        <v>187</v>
      </c>
      <c r="D40" s="103">
        <v>12.128569030761721</v>
      </c>
      <c r="E40" s="103">
        <f t="shared" si="0"/>
        <v>17.02523422241212</v>
      </c>
      <c r="F40" s="103">
        <f t="shared" si="1"/>
        <v>8.2771921157836807</v>
      </c>
      <c r="G40">
        <v>4.25630855560303</v>
      </c>
      <c r="H40">
        <v>2.0692980289459202</v>
      </c>
      <c r="I40">
        <v>11655</v>
      </c>
      <c r="J40">
        <v>30</v>
      </c>
      <c r="K40">
        <v>11625</v>
      </c>
      <c r="L40">
        <v>0</v>
      </c>
      <c r="M40">
        <v>30</v>
      </c>
      <c r="N40">
        <v>0</v>
      </c>
      <c r="O40">
        <v>11625</v>
      </c>
      <c r="P40">
        <v>0</v>
      </c>
      <c r="X40">
        <v>7757</v>
      </c>
      <c r="AA40" t="s">
        <v>227</v>
      </c>
      <c r="AG40">
        <v>100</v>
      </c>
      <c r="AJ40">
        <v>104.98754553290399</v>
      </c>
      <c r="AK40">
        <v>95.012454467095793</v>
      </c>
      <c r="AL40">
        <v>10265.0778320312</v>
      </c>
      <c r="AM40">
        <v>5296.3171328545004</v>
      </c>
      <c r="AN40">
        <v>5309.1067356837902</v>
      </c>
      <c r="AS40">
        <v>3.6191577911377002</v>
      </c>
      <c r="AT40">
        <v>2.5124847888946502</v>
      </c>
      <c r="BE40">
        <v>102.278862834834</v>
      </c>
      <c r="BF40">
        <v>97.721137165166198</v>
      </c>
    </row>
    <row r="41" spans="1:58">
      <c r="A41" t="s">
        <v>147</v>
      </c>
      <c r="B41" t="s">
        <v>208</v>
      </c>
      <c r="C41" t="s">
        <v>227</v>
      </c>
      <c r="D41" s="103">
        <v>0</v>
      </c>
      <c r="E41" s="103">
        <f t="shared" si="0"/>
        <v>1.2098357677459719</v>
      </c>
      <c r="F41" s="103">
        <f t="shared" si="1"/>
        <v>0</v>
      </c>
      <c r="G41">
        <v>0.30245894193649298</v>
      </c>
      <c r="H41">
        <v>0</v>
      </c>
      <c r="I41">
        <v>11655</v>
      </c>
      <c r="J41">
        <v>0</v>
      </c>
      <c r="K41">
        <v>11655</v>
      </c>
      <c r="L41">
        <v>0</v>
      </c>
      <c r="M41">
        <v>30</v>
      </c>
      <c r="N41">
        <v>0</v>
      </c>
      <c r="O41">
        <v>11625</v>
      </c>
      <c r="P41">
        <v>0</v>
      </c>
      <c r="X41">
        <v>5869</v>
      </c>
      <c r="AL41">
        <v>0</v>
      </c>
      <c r="AM41">
        <v>4619.1836225944098</v>
      </c>
      <c r="AN41">
        <v>4619.1836225944298</v>
      </c>
      <c r="AS41">
        <v>0.138196721673012</v>
      </c>
      <c r="AT41">
        <v>0</v>
      </c>
    </row>
    <row r="42" spans="1:58">
      <c r="A42" t="s">
        <v>148</v>
      </c>
      <c r="B42" t="s">
        <v>209</v>
      </c>
      <c r="C42" t="s">
        <v>187</v>
      </c>
      <c r="D42" s="103">
        <v>13.69981231689454</v>
      </c>
      <c r="E42" s="103">
        <f t="shared" si="0"/>
        <v>18.698369979858398</v>
      </c>
      <c r="F42" s="103">
        <f t="shared" si="1"/>
        <v>9.6854429244995206</v>
      </c>
      <c r="G42">
        <v>4.6745924949645996</v>
      </c>
      <c r="H42">
        <v>2.4213607311248802</v>
      </c>
      <c r="I42">
        <v>12384</v>
      </c>
      <c r="J42">
        <v>36</v>
      </c>
      <c r="K42">
        <v>12348</v>
      </c>
      <c r="L42">
        <v>0</v>
      </c>
      <c r="M42">
        <v>36</v>
      </c>
      <c r="N42">
        <v>0</v>
      </c>
      <c r="O42">
        <v>12348</v>
      </c>
      <c r="P42">
        <v>0</v>
      </c>
      <c r="X42">
        <v>7757</v>
      </c>
      <c r="AA42" t="s">
        <v>227</v>
      </c>
      <c r="AG42">
        <v>100</v>
      </c>
      <c r="AJ42">
        <v>104.155562503241</v>
      </c>
      <c r="AK42">
        <v>95.844437496758701</v>
      </c>
      <c r="AL42">
        <v>10171.5193413628</v>
      </c>
      <c r="AM42">
        <v>5039.6612086170999</v>
      </c>
      <c r="AN42">
        <v>5054.5794008634603</v>
      </c>
      <c r="AS42">
        <v>4.0269670486450204</v>
      </c>
      <c r="AT42">
        <v>2.88638472557068</v>
      </c>
      <c r="BE42">
        <v>101.898728628615</v>
      </c>
      <c r="BF42">
        <v>98.101271371384996</v>
      </c>
    </row>
    <row r="43" spans="1:58">
      <c r="A43" t="s">
        <v>148</v>
      </c>
      <c r="B43" t="s">
        <v>209</v>
      </c>
      <c r="C43" t="s">
        <v>227</v>
      </c>
      <c r="D43" s="103">
        <v>0</v>
      </c>
      <c r="E43" s="103">
        <f t="shared" si="0"/>
        <v>1.1386085748672481</v>
      </c>
      <c r="F43" s="103">
        <f t="shared" si="1"/>
        <v>0</v>
      </c>
      <c r="G43">
        <v>0.28465214371681202</v>
      </c>
      <c r="H43">
        <v>0</v>
      </c>
      <c r="I43">
        <v>12384</v>
      </c>
      <c r="J43">
        <v>0</v>
      </c>
      <c r="K43">
        <v>12384</v>
      </c>
      <c r="L43">
        <v>0</v>
      </c>
      <c r="M43">
        <v>36</v>
      </c>
      <c r="N43">
        <v>0</v>
      </c>
      <c r="O43">
        <v>12348</v>
      </c>
      <c r="P43">
        <v>0</v>
      </c>
      <c r="X43">
        <v>5869</v>
      </c>
      <c r="AL43">
        <v>0</v>
      </c>
      <c r="AM43">
        <v>4508.9625245126299</v>
      </c>
      <c r="AN43">
        <v>4508.9625245126499</v>
      </c>
      <c r="AS43">
        <v>0.130061134696007</v>
      </c>
      <c r="AT43">
        <v>0</v>
      </c>
    </row>
    <row r="44" spans="1:58">
      <c r="A44" t="s">
        <v>149</v>
      </c>
      <c r="B44" t="s">
        <v>210</v>
      </c>
      <c r="C44" t="s">
        <v>187</v>
      </c>
      <c r="D44" s="103">
        <v>9.6374443054199208</v>
      </c>
      <c r="E44" s="103">
        <f t="shared" si="0"/>
        <v>14.0479335784912</v>
      </c>
      <c r="F44" s="103">
        <f t="shared" si="1"/>
        <v>6.2653069496154803</v>
      </c>
      <c r="G44">
        <v>3.5119833946228001</v>
      </c>
      <c r="H44">
        <v>1.5663267374038701</v>
      </c>
      <c r="I44">
        <v>11731</v>
      </c>
      <c r="J44">
        <v>24</v>
      </c>
      <c r="K44">
        <v>11707</v>
      </c>
      <c r="L44">
        <v>0</v>
      </c>
      <c r="M44">
        <v>24</v>
      </c>
      <c r="N44">
        <v>0</v>
      </c>
      <c r="O44">
        <v>11707</v>
      </c>
      <c r="P44">
        <v>0</v>
      </c>
      <c r="X44">
        <v>7757</v>
      </c>
      <c r="AA44" t="s">
        <v>227</v>
      </c>
      <c r="AG44">
        <v>100</v>
      </c>
      <c r="AJ44">
        <v>106.236076398485</v>
      </c>
      <c r="AK44">
        <v>93.763923601514506</v>
      </c>
      <c r="AL44">
        <v>10077.939860025999</v>
      </c>
      <c r="AM44">
        <v>4839.1250668378498</v>
      </c>
      <c r="AN44">
        <v>4849.84295576776</v>
      </c>
      <c r="AS44">
        <v>2.9347548484802202</v>
      </c>
      <c r="AT44">
        <v>1.9509013891220099</v>
      </c>
      <c r="BE44">
        <v>102.849331182247</v>
      </c>
      <c r="BF44">
        <v>97.150668817752702</v>
      </c>
    </row>
    <row r="45" spans="1:58">
      <c r="A45" t="s">
        <v>149</v>
      </c>
      <c r="B45" t="s">
        <v>210</v>
      </c>
      <c r="C45" t="s">
        <v>227</v>
      </c>
      <c r="D45" s="103">
        <v>0</v>
      </c>
      <c r="E45" s="103">
        <f t="shared" si="0"/>
        <v>1.2019968032836921</v>
      </c>
      <c r="F45" s="103">
        <f t="shared" si="1"/>
        <v>0</v>
      </c>
      <c r="G45">
        <v>0.30049920082092302</v>
      </c>
      <c r="H45">
        <v>0</v>
      </c>
      <c r="I45">
        <v>11731</v>
      </c>
      <c r="J45">
        <v>0</v>
      </c>
      <c r="K45">
        <v>11731</v>
      </c>
      <c r="L45">
        <v>0</v>
      </c>
      <c r="M45">
        <v>24</v>
      </c>
      <c r="N45">
        <v>0</v>
      </c>
      <c r="O45">
        <v>11707</v>
      </c>
      <c r="P45">
        <v>0</v>
      </c>
      <c r="X45">
        <v>5869</v>
      </c>
      <c r="AL45">
        <v>0</v>
      </c>
      <c r="AM45">
        <v>4402.3296927361898</v>
      </c>
      <c r="AN45">
        <v>4402.3296927362398</v>
      </c>
      <c r="AS45">
        <v>0.137301355600357</v>
      </c>
      <c r="AT45">
        <v>0</v>
      </c>
    </row>
    <row r="46" spans="1:58">
      <c r="A46" t="s">
        <v>150</v>
      </c>
      <c r="B46" t="s">
        <v>211</v>
      </c>
      <c r="C46" t="s">
        <v>187</v>
      </c>
      <c r="D46" s="103">
        <v>7.5240280151367198</v>
      </c>
      <c r="E46" s="103">
        <f t="shared" si="0"/>
        <v>11.456750869750961</v>
      </c>
      <c r="F46" s="103">
        <f t="shared" si="1"/>
        <v>4.6155548095703196</v>
      </c>
      <c r="G46">
        <v>2.8641877174377401</v>
      </c>
      <c r="H46">
        <v>1.1538887023925799</v>
      </c>
      <c r="I46">
        <v>11893</v>
      </c>
      <c r="J46">
        <v>19</v>
      </c>
      <c r="K46">
        <v>11874</v>
      </c>
      <c r="L46">
        <v>0</v>
      </c>
      <c r="M46">
        <v>19</v>
      </c>
      <c r="N46">
        <v>0</v>
      </c>
      <c r="O46">
        <v>11874</v>
      </c>
      <c r="P46">
        <v>0</v>
      </c>
      <c r="X46">
        <v>7757</v>
      </c>
      <c r="AA46" t="s">
        <v>227</v>
      </c>
      <c r="AG46">
        <v>100</v>
      </c>
      <c r="AJ46">
        <v>107.878903994732</v>
      </c>
      <c r="AK46">
        <v>92.121096005267802</v>
      </c>
      <c r="AL46">
        <v>9886.7829975329005</v>
      </c>
      <c r="AM46">
        <v>4552.3550070360598</v>
      </c>
      <c r="AN46">
        <v>4560.87717400986</v>
      </c>
      <c r="AS46">
        <v>2.34607934951782</v>
      </c>
      <c r="AT46">
        <v>1.48198223114014</v>
      </c>
      <c r="BE46">
        <v>103.599960279561</v>
      </c>
      <c r="BF46">
        <v>96.400039720439096</v>
      </c>
    </row>
    <row r="47" spans="1:58">
      <c r="A47" t="s">
        <v>150</v>
      </c>
      <c r="B47" t="s">
        <v>211</v>
      </c>
      <c r="C47" t="s">
        <v>227</v>
      </c>
      <c r="D47" s="103">
        <v>0</v>
      </c>
      <c r="E47" s="103">
        <f t="shared" si="0"/>
        <v>1.1856218576431281</v>
      </c>
      <c r="F47" s="103">
        <f t="shared" si="1"/>
        <v>0</v>
      </c>
      <c r="G47">
        <v>0.29640546441078203</v>
      </c>
      <c r="H47">
        <v>0</v>
      </c>
      <c r="I47">
        <v>11893</v>
      </c>
      <c r="J47">
        <v>0</v>
      </c>
      <c r="K47">
        <v>11893</v>
      </c>
      <c r="L47">
        <v>0</v>
      </c>
      <c r="M47">
        <v>19</v>
      </c>
      <c r="N47">
        <v>0</v>
      </c>
      <c r="O47">
        <v>11874</v>
      </c>
      <c r="P47">
        <v>0</v>
      </c>
      <c r="X47">
        <v>5869</v>
      </c>
      <c r="AL47">
        <v>0</v>
      </c>
      <c r="AM47">
        <v>4237.2141418636702</v>
      </c>
      <c r="AN47">
        <v>4237.2141418636902</v>
      </c>
      <c r="AS47">
        <v>0.13543100655078899</v>
      </c>
      <c r="AT47">
        <v>0</v>
      </c>
    </row>
    <row r="48" spans="1:58">
      <c r="A48" t="s">
        <v>151</v>
      </c>
      <c r="B48" t="s">
        <v>212</v>
      </c>
      <c r="C48" t="s">
        <v>187</v>
      </c>
      <c r="D48" s="103">
        <v>7.6317687988281193</v>
      </c>
      <c r="E48" s="103">
        <f t="shared" si="0"/>
        <v>11.8857879638672</v>
      </c>
      <c r="F48" s="103">
        <f t="shared" si="1"/>
        <v>4.5403089523315598</v>
      </c>
      <c r="G48">
        <v>2.9714469909668</v>
      </c>
      <c r="H48">
        <v>1.13507723808289</v>
      </c>
      <c r="I48">
        <v>10491</v>
      </c>
      <c r="J48">
        <v>17</v>
      </c>
      <c r="K48">
        <v>10474</v>
      </c>
      <c r="L48">
        <v>0</v>
      </c>
      <c r="M48">
        <v>17</v>
      </c>
      <c r="N48">
        <v>2</v>
      </c>
      <c r="O48">
        <v>10472</v>
      </c>
      <c r="P48">
        <v>0</v>
      </c>
      <c r="X48">
        <v>7757</v>
      </c>
      <c r="AA48" t="s">
        <v>227</v>
      </c>
      <c r="AB48">
        <v>8.5060831129913392</v>
      </c>
      <c r="AE48">
        <v>22.1172879551313</v>
      </c>
      <c r="AF48">
        <v>0</v>
      </c>
      <c r="AG48">
        <v>89.480420188696201</v>
      </c>
      <c r="AJ48">
        <v>104.542791721006</v>
      </c>
      <c r="AK48">
        <v>74.418048656385906</v>
      </c>
      <c r="AL48">
        <v>10163.129394531299</v>
      </c>
      <c r="AM48">
        <v>4836.9519936585402</v>
      </c>
      <c r="AN48">
        <v>4845.5827262688499</v>
      </c>
      <c r="AS48">
        <v>2.4091217517852801</v>
      </c>
      <c r="AT48">
        <v>1.4817538261413601</v>
      </c>
      <c r="BA48">
        <v>15.1664826091263</v>
      </c>
      <c r="BB48">
        <v>1.8456836168563899</v>
      </c>
      <c r="BE48">
        <v>96.850922133814507</v>
      </c>
      <c r="BF48">
        <v>82.109918243577795</v>
      </c>
    </row>
    <row r="49" spans="1:58">
      <c r="A49" t="s">
        <v>151</v>
      </c>
      <c r="B49" t="s">
        <v>212</v>
      </c>
      <c r="C49" t="s">
        <v>227</v>
      </c>
      <c r="D49" s="103">
        <v>0.89721307754516599</v>
      </c>
      <c r="E49" s="103">
        <f t="shared" si="0"/>
        <v>2.8743770122528081</v>
      </c>
      <c r="F49" s="103">
        <f t="shared" si="1"/>
        <v>0.1359167844057084</v>
      </c>
      <c r="G49">
        <v>0.71859425306320202</v>
      </c>
      <c r="H49">
        <v>3.3979196101427099E-2</v>
      </c>
      <c r="I49">
        <v>10491</v>
      </c>
      <c r="J49">
        <v>2</v>
      </c>
      <c r="K49">
        <v>10489</v>
      </c>
      <c r="L49">
        <v>0</v>
      </c>
      <c r="M49">
        <v>17</v>
      </c>
      <c r="N49">
        <v>2</v>
      </c>
      <c r="O49">
        <v>10472</v>
      </c>
      <c r="P49">
        <v>0</v>
      </c>
      <c r="X49">
        <v>5869</v>
      </c>
      <c r="AL49">
        <v>6513.6359863281295</v>
      </c>
      <c r="AM49">
        <v>4411.3799652614598</v>
      </c>
      <c r="AN49">
        <v>4411.7807384996604</v>
      </c>
      <c r="AS49">
        <v>0.43126094341278098</v>
      </c>
      <c r="AT49">
        <v>9.7342357039451599E-2</v>
      </c>
    </row>
    <row r="50" spans="1:58">
      <c r="A50" t="s">
        <v>152</v>
      </c>
      <c r="B50" t="s">
        <v>213</v>
      </c>
      <c r="C50" t="s">
        <v>187</v>
      </c>
      <c r="D50" s="103">
        <v>9.5891677856445394</v>
      </c>
      <c r="E50" s="103">
        <f t="shared" si="0"/>
        <v>14.457870483398439</v>
      </c>
      <c r="F50" s="103">
        <f t="shared" si="1"/>
        <v>5.9616851806640803</v>
      </c>
      <c r="G50">
        <v>3.6144676208496098</v>
      </c>
      <c r="H50">
        <v>1.4904212951660201</v>
      </c>
      <c r="I50">
        <v>9825</v>
      </c>
      <c r="J50">
        <v>20</v>
      </c>
      <c r="K50">
        <v>9805</v>
      </c>
      <c r="L50">
        <v>0</v>
      </c>
      <c r="M50">
        <v>20</v>
      </c>
      <c r="N50">
        <v>2</v>
      </c>
      <c r="O50">
        <v>9803</v>
      </c>
      <c r="P50">
        <v>0</v>
      </c>
      <c r="X50">
        <v>7757</v>
      </c>
      <c r="AA50" t="s">
        <v>227</v>
      </c>
      <c r="AB50">
        <v>10.009172778804</v>
      </c>
      <c r="AE50">
        <v>25.914900488851298</v>
      </c>
      <c r="AF50">
        <v>0</v>
      </c>
      <c r="AG50">
        <v>90.916665401733894</v>
      </c>
      <c r="AJ50">
        <v>104.039998982022</v>
      </c>
      <c r="AK50">
        <v>77.793331821445705</v>
      </c>
      <c r="AL50">
        <v>10250.9341796875</v>
      </c>
      <c r="AM50">
        <v>4808.85421977649</v>
      </c>
      <c r="AN50">
        <v>4819.9322451402004</v>
      </c>
      <c r="AS50">
        <v>2.9739699363708501</v>
      </c>
      <c r="AT50">
        <v>1.90065133571625</v>
      </c>
      <c r="BA50">
        <v>17.789169398416</v>
      </c>
      <c r="BB50">
        <v>2.2291761591919999</v>
      </c>
      <c r="BE50">
        <v>97.335704678270005</v>
      </c>
      <c r="BF50">
        <v>84.497626125197698</v>
      </c>
    </row>
    <row r="51" spans="1:58">
      <c r="A51" t="s">
        <v>152</v>
      </c>
      <c r="B51" t="s">
        <v>213</v>
      </c>
      <c r="C51" t="s">
        <v>227</v>
      </c>
      <c r="D51" s="103">
        <v>0.95803794860839808</v>
      </c>
      <c r="E51" s="103">
        <f t="shared" si="0"/>
        <v>3.0692839622497559</v>
      </c>
      <c r="F51" s="103">
        <f t="shared" si="1"/>
        <v>0.14513021707534801</v>
      </c>
      <c r="G51">
        <v>0.76732099056243896</v>
      </c>
      <c r="H51">
        <v>3.6282554268837003E-2</v>
      </c>
      <c r="I51">
        <v>9825</v>
      </c>
      <c r="J51">
        <v>2</v>
      </c>
      <c r="K51">
        <v>9823</v>
      </c>
      <c r="L51">
        <v>0</v>
      </c>
      <c r="M51">
        <v>20</v>
      </c>
      <c r="N51">
        <v>2</v>
      </c>
      <c r="O51">
        <v>9803</v>
      </c>
      <c r="P51">
        <v>0</v>
      </c>
      <c r="X51">
        <v>5869</v>
      </c>
      <c r="AL51">
        <v>6300.2277832031295</v>
      </c>
      <c r="AM51">
        <v>4397.8038065631799</v>
      </c>
      <c r="AN51">
        <v>4398.1910684413697</v>
      </c>
      <c r="AS51">
        <v>0.46050021052360501</v>
      </c>
      <c r="AT51">
        <v>0.10394112020731</v>
      </c>
    </row>
    <row r="52" spans="1:58">
      <c r="A52" t="s">
        <v>161</v>
      </c>
      <c r="B52" t="s">
        <v>7</v>
      </c>
      <c r="C52" t="s">
        <v>187</v>
      </c>
      <c r="D52" s="103">
        <v>0.36631629467010401</v>
      </c>
      <c r="E52" s="103">
        <f t="shared" si="0"/>
        <v>1.749783754348756</v>
      </c>
      <c r="F52" s="103">
        <f t="shared" si="1"/>
        <v>1.538471039384604E-2</v>
      </c>
      <c r="G52">
        <v>0.437445938587189</v>
      </c>
      <c r="H52">
        <v>3.8461775984615101E-3</v>
      </c>
      <c r="I52">
        <v>12847</v>
      </c>
      <c r="J52">
        <v>1</v>
      </c>
      <c r="K52">
        <v>12846</v>
      </c>
      <c r="L52">
        <v>1</v>
      </c>
      <c r="M52">
        <v>0</v>
      </c>
      <c r="N52">
        <v>0</v>
      </c>
      <c r="O52">
        <v>12846</v>
      </c>
      <c r="P52">
        <v>9.1579069060849602E-2</v>
      </c>
      <c r="X52">
        <v>7757</v>
      </c>
      <c r="AA52" t="s">
        <v>227</v>
      </c>
      <c r="AB52">
        <v>1</v>
      </c>
      <c r="AE52">
        <v>4.3479410090772301</v>
      </c>
      <c r="AF52">
        <v>0</v>
      </c>
      <c r="AG52">
        <v>50</v>
      </c>
      <c r="AJ52">
        <v>133.698525226931</v>
      </c>
      <c r="AK52">
        <v>0</v>
      </c>
      <c r="AL52">
        <v>11280.541015625</v>
      </c>
      <c r="AM52">
        <v>4236.0994295764303</v>
      </c>
      <c r="AN52">
        <v>4236.6477631629796</v>
      </c>
      <c r="AS52">
        <v>0.22795353829860701</v>
      </c>
      <c r="AT52">
        <v>2.48172264546156E-2</v>
      </c>
      <c r="BA52">
        <v>2.5684703960731201</v>
      </c>
      <c r="BB52">
        <v>0</v>
      </c>
      <c r="BE52">
        <v>89.211759901828003</v>
      </c>
      <c r="BF52">
        <v>10.788240098172</v>
      </c>
    </row>
    <row r="53" spans="1:58">
      <c r="A53" t="s">
        <v>161</v>
      </c>
      <c r="B53" t="s">
        <v>7</v>
      </c>
      <c r="C53" t="s">
        <v>227</v>
      </c>
      <c r="D53" s="103">
        <v>0.36631629467010401</v>
      </c>
      <c r="E53" s="103">
        <f t="shared" si="0"/>
        <v>1.749783754348756</v>
      </c>
      <c r="F53" s="103">
        <f t="shared" si="1"/>
        <v>1.538471039384604E-2</v>
      </c>
      <c r="G53">
        <v>0.437445938587189</v>
      </c>
      <c r="H53">
        <v>3.8461775984615101E-3</v>
      </c>
      <c r="I53">
        <v>12847</v>
      </c>
      <c r="J53">
        <v>1</v>
      </c>
      <c r="K53">
        <v>12846</v>
      </c>
      <c r="L53">
        <v>1</v>
      </c>
      <c r="M53">
        <v>0</v>
      </c>
      <c r="N53">
        <v>0</v>
      </c>
      <c r="O53">
        <v>12846</v>
      </c>
      <c r="P53">
        <v>9.1579069060849602E-2</v>
      </c>
      <c r="X53">
        <v>5869</v>
      </c>
      <c r="AL53">
        <v>11575.353515625</v>
      </c>
      <c r="AM53">
        <v>4097.2796661267703</v>
      </c>
      <c r="AN53">
        <v>4097.8617532949402</v>
      </c>
      <c r="AS53">
        <v>0.22795353829860701</v>
      </c>
      <c r="AT53">
        <v>2.48172264546156E-2</v>
      </c>
    </row>
    <row r="54" spans="1:58">
      <c r="A54" t="s">
        <v>155</v>
      </c>
      <c r="B54" t="s">
        <v>214</v>
      </c>
      <c r="C54" t="s">
        <v>187</v>
      </c>
      <c r="D54" s="103">
        <v>10.062076568603519</v>
      </c>
      <c r="E54" s="103">
        <f t="shared" si="0"/>
        <v>14.37037372589112</v>
      </c>
      <c r="F54" s="103">
        <f t="shared" si="1"/>
        <v>6.7168440818786799</v>
      </c>
      <c r="G54">
        <v>3.5925934314727801</v>
      </c>
      <c r="H54">
        <v>1.67921102046967</v>
      </c>
      <c r="I54">
        <v>12641</v>
      </c>
      <c r="J54">
        <v>27</v>
      </c>
      <c r="K54">
        <v>12614</v>
      </c>
      <c r="L54">
        <v>0</v>
      </c>
      <c r="M54">
        <v>27</v>
      </c>
      <c r="N54">
        <v>0</v>
      </c>
      <c r="O54">
        <v>12614</v>
      </c>
      <c r="P54">
        <v>0</v>
      </c>
      <c r="X54">
        <v>7757</v>
      </c>
      <c r="AA54" t="s">
        <v>227</v>
      </c>
      <c r="AG54">
        <v>100</v>
      </c>
      <c r="AJ54">
        <v>105.54287760362899</v>
      </c>
      <c r="AK54">
        <v>94.457122396371403</v>
      </c>
      <c r="AL54">
        <v>10341.222692419</v>
      </c>
      <c r="AM54">
        <v>4809.2863722305701</v>
      </c>
      <c r="AN54">
        <v>4821.1020735710699</v>
      </c>
      <c r="AS54">
        <v>3.0305593013763401</v>
      </c>
      <c r="AT54">
        <v>2.0626082420349099</v>
      </c>
      <c r="BE54">
        <v>102.53261389459399</v>
      </c>
      <c r="BF54">
        <v>97.467386105406504</v>
      </c>
    </row>
    <row r="55" spans="1:58">
      <c r="A55" t="s">
        <v>155</v>
      </c>
      <c r="B55" t="s">
        <v>214</v>
      </c>
      <c r="C55" t="s">
        <v>227</v>
      </c>
      <c r="D55" s="103">
        <v>0</v>
      </c>
      <c r="E55" s="103">
        <f t="shared" si="0"/>
        <v>1.115457177162172</v>
      </c>
      <c r="F55" s="103">
        <f t="shared" si="1"/>
        <v>0</v>
      </c>
      <c r="G55">
        <v>0.27886429429054299</v>
      </c>
      <c r="H55">
        <v>0</v>
      </c>
      <c r="I55">
        <v>12641</v>
      </c>
      <c r="J55">
        <v>0</v>
      </c>
      <c r="K55">
        <v>12641</v>
      </c>
      <c r="L55">
        <v>0</v>
      </c>
      <c r="M55">
        <v>27</v>
      </c>
      <c r="N55">
        <v>0</v>
      </c>
      <c r="O55">
        <v>12614</v>
      </c>
      <c r="P55">
        <v>0</v>
      </c>
      <c r="X55">
        <v>5869</v>
      </c>
      <c r="AL55">
        <v>0</v>
      </c>
      <c r="AM55">
        <v>4374.7355749026001</v>
      </c>
      <c r="AN55">
        <v>4374.7355749026001</v>
      </c>
      <c r="AS55">
        <v>0.12741677463054699</v>
      </c>
      <c r="AT55">
        <v>0</v>
      </c>
    </row>
    <row r="56" spans="1:58">
      <c r="A56" t="s">
        <v>156</v>
      </c>
      <c r="B56" t="s">
        <v>215</v>
      </c>
      <c r="C56" t="s">
        <v>187</v>
      </c>
      <c r="D56" s="103">
        <v>7.5387947082519604</v>
      </c>
      <c r="E56" s="103">
        <f t="shared" si="0"/>
        <v>11.603863716125479</v>
      </c>
      <c r="F56" s="103">
        <f t="shared" si="1"/>
        <v>4.5574331283569203</v>
      </c>
      <c r="G56">
        <v>2.9009659290313698</v>
      </c>
      <c r="H56">
        <v>1.1393582820892301</v>
      </c>
      <c r="I56">
        <v>11245</v>
      </c>
      <c r="J56">
        <v>18</v>
      </c>
      <c r="K56">
        <v>11227</v>
      </c>
      <c r="L56">
        <v>0</v>
      </c>
      <c r="M56">
        <v>18</v>
      </c>
      <c r="N56">
        <v>2</v>
      </c>
      <c r="O56">
        <v>11225</v>
      </c>
      <c r="P56">
        <v>0</v>
      </c>
      <c r="X56">
        <v>7757</v>
      </c>
      <c r="AA56" t="s">
        <v>227</v>
      </c>
      <c r="AB56">
        <v>9.0064096616393901</v>
      </c>
      <c r="AE56">
        <v>23.380874532198199</v>
      </c>
      <c r="AF56">
        <v>0</v>
      </c>
      <c r="AG56">
        <v>90.006405555894801</v>
      </c>
      <c r="AJ56">
        <v>104.362461036824</v>
      </c>
      <c r="AK56">
        <v>75.650350074965601</v>
      </c>
      <c r="AL56">
        <v>10306.75</v>
      </c>
      <c r="AM56">
        <v>4858.0306009299602</v>
      </c>
      <c r="AN56">
        <v>4866.7524283362</v>
      </c>
      <c r="AS56">
        <v>2.3646273612976101</v>
      </c>
      <c r="AT56">
        <v>1.4747292995452901</v>
      </c>
      <c r="BA56">
        <v>16.039359819770201</v>
      </c>
      <c r="BB56">
        <v>1.97345950350859</v>
      </c>
      <c r="BE56">
        <v>97.030348608656993</v>
      </c>
      <c r="BF56">
        <v>82.982462503132595</v>
      </c>
    </row>
    <row r="57" spans="1:58">
      <c r="A57" t="s">
        <v>156</v>
      </c>
      <c r="B57" t="s">
        <v>215</v>
      </c>
      <c r="C57" t="s">
        <v>227</v>
      </c>
      <c r="D57" s="103">
        <v>0.83704776763916</v>
      </c>
      <c r="E57" s="103">
        <f t="shared" si="0"/>
        <v>2.6815893650054918</v>
      </c>
      <c r="F57" s="103">
        <f t="shared" si="1"/>
        <v>0.1268031597137452</v>
      </c>
      <c r="G57">
        <v>0.67039734125137296</v>
      </c>
      <c r="H57">
        <v>3.17007899284363E-2</v>
      </c>
      <c r="I57">
        <v>11245</v>
      </c>
      <c r="J57">
        <v>2</v>
      </c>
      <c r="K57">
        <v>11243</v>
      </c>
      <c r="L57">
        <v>0</v>
      </c>
      <c r="M57">
        <v>18</v>
      </c>
      <c r="N57">
        <v>2</v>
      </c>
      <c r="O57">
        <v>11225</v>
      </c>
      <c r="P57">
        <v>0</v>
      </c>
      <c r="X57">
        <v>5869</v>
      </c>
      <c r="AL57">
        <v>6730.13525390625</v>
      </c>
      <c r="AM57">
        <v>4431.8177069752501</v>
      </c>
      <c r="AN57">
        <v>4432.2264784375802</v>
      </c>
      <c r="AS57">
        <v>0.40233910083770802</v>
      </c>
      <c r="AT57">
        <v>9.0815104544162806E-2</v>
      </c>
    </row>
    <row r="58" spans="1:58">
      <c r="A58" t="s">
        <v>157</v>
      </c>
      <c r="B58" t="s">
        <v>216</v>
      </c>
      <c r="C58" t="s">
        <v>187</v>
      </c>
      <c r="D58" s="103">
        <v>10.270468902587901</v>
      </c>
      <c r="E58" s="103">
        <f t="shared" si="0"/>
        <v>15.08610057830812</v>
      </c>
      <c r="F58" s="103">
        <f t="shared" si="1"/>
        <v>6.6102719306945996</v>
      </c>
      <c r="G58">
        <v>3.7715251445770299</v>
      </c>
      <c r="H58">
        <v>1.6525679826736499</v>
      </c>
      <c r="I58">
        <v>10550</v>
      </c>
      <c r="J58">
        <v>23</v>
      </c>
      <c r="K58">
        <v>10527</v>
      </c>
      <c r="L58">
        <v>0</v>
      </c>
      <c r="M58">
        <v>23</v>
      </c>
      <c r="N58">
        <v>0</v>
      </c>
      <c r="O58">
        <v>10527</v>
      </c>
      <c r="P58">
        <v>0</v>
      </c>
      <c r="X58">
        <v>7757</v>
      </c>
      <c r="AA58" t="s">
        <v>227</v>
      </c>
      <c r="AG58">
        <v>100</v>
      </c>
      <c r="AJ58">
        <v>106.506865143513</v>
      </c>
      <c r="AK58">
        <v>93.493134856486904</v>
      </c>
      <c r="AL58">
        <v>10278.1278023098</v>
      </c>
      <c r="AM58">
        <v>4540.9718395025502</v>
      </c>
      <c r="AN58">
        <v>4553.4793833077201</v>
      </c>
      <c r="AS58">
        <v>3.14051365852356</v>
      </c>
      <c r="AT58">
        <v>2.0691728591918901</v>
      </c>
      <c r="BE58">
        <v>102.97303453396999</v>
      </c>
      <c r="BF58">
        <v>97.026965466029694</v>
      </c>
    </row>
    <row r="59" spans="1:58">
      <c r="A59" t="s">
        <v>157</v>
      </c>
      <c r="B59" t="s">
        <v>216</v>
      </c>
      <c r="C59" t="s">
        <v>227</v>
      </c>
      <c r="D59" s="103">
        <v>0</v>
      </c>
      <c r="E59" s="103">
        <f t="shared" si="0"/>
        <v>1.336571097373964</v>
      </c>
      <c r="F59" s="103">
        <f t="shared" si="1"/>
        <v>0</v>
      </c>
      <c r="G59">
        <v>0.33414277434349099</v>
      </c>
      <c r="H59">
        <v>0</v>
      </c>
      <c r="I59">
        <v>10550</v>
      </c>
      <c r="J59">
        <v>0</v>
      </c>
      <c r="K59">
        <v>10550</v>
      </c>
      <c r="L59">
        <v>0</v>
      </c>
      <c r="M59">
        <v>23</v>
      </c>
      <c r="N59">
        <v>0</v>
      </c>
      <c r="O59">
        <v>10527</v>
      </c>
      <c r="P59">
        <v>0</v>
      </c>
      <c r="X59">
        <v>5869</v>
      </c>
      <c r="AL59">
        <v>0</v>
      </c>
      <c r="AM59">
        <v>4252.8961514181001</v>
      </c>
      <c r="AN59">
        <v>4252.8961514180901</v>
      </c>
      <c r="AS59">
        <v>0.15267229080200201</v>
      </c>
      <c r="AT59">
        <v>0</v>
      </c>
    </row>
    <row r="60" spans="1:58">
      <c r="A60" t="s">
        <v>158</v>
      </c>
      <c r="B60" t="s">
        <v>217</v>
      </c>
      <c r="C60" t="s">
        <v>187</v>
      </c>
      <c r="D60" s="103">
        <v>10.20932006835938</v>
      </c>
      <c r="E60" s="103">
        <f t="shared" si="0"/>
        <v>14.77473926544188</v>
      </c>
      <c r="F60" s="103">
        <f t="shared" si="1"/>
        <v>6.6997170448303196</v>
      </c>
      <c r="G60">
        <v>3.6936848163604701</v>
      </c>
      <c r="H60">
        <v>1.6749292612075799</v>
      </c>
      <c r="I60">
        <v>11536</v>
      </c>
      <c r="J60">
        <v>25</v>
      </c>
      <c r="K60">
        <v>11511</v>
      </c>
      <c r="L60">
        <v>0</v>
      </c>
      <c r="M60">
        <v>25</v>
      </c>
      <c r="N60">
        <v>0</v>
      </c>
      <c r="O60">
        <v>11511</v>
      </c>
      <c r="P60">
        <v>0</v>
      </c>
      <c r="X60">
        <v>7757</v>
      </c>
      <c r="AA60" t="s">
        <v>227</v>
      </c>
      <c r="AG60">
        <v>100</v>
      </c>
      <c r="AJ60">
        <v>105.98628238224801</v>
      </c>
      <c r="AK60">
        <v>94.013717617751595</v>
      </c>
      <c r="AL60">
        <v>10139.5775195313</v>
      </c>
      <c r="AM60">
        <v>4590.4270393981997</v>
      </c>
      <c r="AN60">
        <v>4602.4527642597604</v>
      </c>
      <c r="AS60">
        <v>3.0968971252441402</v>
      </c>
      <c r="AT60">
        <v>2.07584929466248</v>
      </c>
      <c r="BE60">
        <v>102.73519439951301</v>
      </c>
      <c r="BF60">
        <v>97.264805600486795</v>
      </c>
    </row>
    <row r="61" spans="1:58">
      <c r="A61" t="s">
        <v>158</v>
      </c>
      <c r="B61" t="s">
        <v>217</v>
      </c>
      <c r="C61" t="s">
        <v>227</v>
      </c>
      <c r="D61" s="103">
        <v>0</v>
      </c>
      <c r="E61" s="103">
        <f t="shared" si="0"/>
        <v>1.222317457199096</v>
      </c>
      <c r="F61" s="103">
        <f t="shared" si="1"/>
        <v>0</v>
      </c>
      <c r="G61">
        <v>0.305579364299774</v>
      </c>
      <c r="H61">
        <v>0</v>
      </c>
      <c r="I61">
        <v>11536</v>
      </c>
      <c r="J61">
        <v>0</v>
      </c>
      <c r="K61">
        <v>11536</v>
      </c>
      <c r="L61">
        <v>0</v>
      </c>
      <c r="M61">
        <v>25</v>
      </c>
      <c r="N61">
        <v>0</v>
      </c>
      <c r="O61">
        <v>11511</v>
      </c>
      <c r="P61">
        <v>0</v>
      </c>
      <c r="X61">
        <v>5869</v>
      </c>
      <c r="AL61">
        <v>0</v>
      </c>
      <c r="AM61">
        <v>4288.1293440566196</v>
      </c>
      <c r="AN61">
        <v>4288.1293440566096</v>
      </c>
      <c r="AS61">
        <v>0.13962237536907199</v>
      </c>
      <c r="AT61">
        <v>0</v>
      </c>
    </row>
    <row r="62" spans="1:58">
      <c r="A62" t="s">
        <v>159</v>
      </c>
      <c r="B62" t="s">
        <v>218</v>
      </c>
      <c r="C62" t="s">
        <v>187</v>
      </c>
      <c r="D62" s="103">
        <v>13.054940795898441</v>
      </c>
      <c r="E62" s="103">
        <f t="shared" si="0"/>
        <v>18.230503082275401</v>
      </c>
      <c r="F62" s="103">
        <f t="shared" si="1"/>
        <v>8.9686422348022408</v>
      </c>
      <c r="G62">
        <v>4.5576257705688503</v>
      </c>
      <c r="H62">
        <v>2.2421605587005602</v>
      </c>
      <c r="I62">
        <v>11190</v>
      </c>
      <c r="J62">
        <v>31</v>
      </c>
      <c r="K62">
        <v>11159</v>
      </c>
      <c r="L62">
        <v>0</v>
      </c>
      <c r="M62">
        <v>31</v>
      </c>
      <c r="N62">
        <v>2</v>
      </c>
      <c r="O62">
        <v>11157</v>
      </c>
      <c r="P62">
        <v>0</v>
      </c>
      <c r="X62">
        <v>7757</v>
      </c>
      <c r="AA62" t="s">
        <v>227</v>
      </c>
      <c r="AB62">
        <v>15.5201222531085</v>
      </c>
      <c r="AE62">
        <v>39.836365306193898</v>
      </c>
      <c r="AF62">
        <v>0</v>
      </c>
      <c r="AG62">
        <v>93.946776030595998</v>
      </c>
      <c r="AJ62">
        <v>102.856617195185</v>
      </c>
      <c r="AK62">
        <v>85.036934866007002</v>
      </c>
      <c r="AL62">
        <v>10109.1276776714</v>
      </c>
      <c r="AM62">
        <v>4530.1731074627396</v>
      </c>
      <c r="AN62">
        <v>4545.6286563167496</v>
      </c>
      <c r="AS62">
        <v>3.8847644329071001</v>
      </c>
      <c r="AT62">
        <v>2.7128980159759499</v>
      </c>
      <c r="BA62">
        <v>27.403640555161299</v>
      </c>
      <c r="BB62">
        <v>3.6366039510556498</v>
      </c>
      <c r="BE62">
        <v>98.301077816304797</v>
      </c>
      <c r="BF62">
        <v>89.592474244887299</v>
      </c>
    </row>
    <row r="63" spans="1:58">
      <c r="A63" t="s">
        <v>159</v>
      </c>
      <c r="B63" t="s">
        <v>218</v>
      </c>
      <c r="C63" t="s">
        <v>227</v>
      </c>
      <c r="D63" s="103">
        <v>0.84116230010986404</v>
      </c>
      <c r="E63" s="103">
        <f t="shared" si="0"/>
        <v>2.6947734355926518</v>
      </c>
      <c r="F63" s="103">
        <f t="shared" si="1"/>
        <v>0.12742641568183879</v>
      </c>
      <c r="G63">
        <v>0.67369335889816295</v>
      </c>
      <c r="H63">
        <v>3.1856603920459699E-2</v>
      </c>
      <c r="I63">
        <v>11190</v>
      </c>
      <c r="J63">
        <v>2</v>
      </c>
      <c r="K63">
        <v>11188</v>
      </c>
      <c r="L63">
        <v>0</v>
      </c>
      <c r="M63">
        <v>31</v>
      </c>
      <c r="N63">
        <v>2</v>
      </c>
      <c r="O63">
        <v>11157</v>
      </c>
      <c r="P63">
        <v>0</v>
      </c>
      <c r="X63">
        <v>5869</v>
      </c>
      <c r="AL63">
        <v>6303.58642578125</v>
      </c>
      <c r="AM63">
        <v>4257.6783170348899</v>
      </c>
      <c r="AN63">
        <v>4258.0439842572096</v>
      </c>
      <c r="AS63">
        <v>0.40431696176528897</v>
      </c>
      <c r="AT63">
        <v>9.1261491179466206E-2</v>
      </c>
    </row>
    <row r="64" spans="1:58">
      <c r="A64" t="s">
        <v>160</v>
      </c>
      <c r="B64" t="s">
        <v>219</v>
      </c>
      <c r="C64" t="s">
        <v>187</v>
      </c>
      <c r="D64" s="103">
        <v>7.0043350219726603</v>
      </c>
      <c r="E64" s="103">
        <f t="shared" si="0"/>
        <v>10.908211708068841</v>
      </c>
      <c r="F64" s="103">
        <f t="shared" si="1"/>
        <v>4.1671471595764</v>
      </c>
      <c r="G64">
        <v>2.7270529270172101</v>
      </c>
      <c r="H64">
        <v>1.0417867898941</v>
      </c>
      <c r="I64">
        <v>11430</v>
      </c>
      <c r="J64">
        <v>17</v>
      </c>
      <c r="K64">
        <v>11413</v>
      </c>
      <c r="L64">
        <v>0</v>
      </c>
      <c r="M64">
        <v>17</v>
      </c>
      <c r="N64">
        <v>0</v>
      </c>
      <c r="O64">
        <v>11413</v>
      </c>
      <c r="P64">
        <v>0</v>
      </c>
      <c r="X64">
        <v>7757</v>
      </c>
      <c r="AA64" t="s">
        <v>227</v>
      </c>
      <c r="AG64">
        <v>100</v>
      </c>
      <c r="AJ64">
        <v>108.80636428712199</v>
      </c>
      <c r="AK64">
        <v>91.193635712878006</v>
      </c>
      <c r="AL64">
        <v>10387.495519301499</v>
      </c>
      <c r="AM64">
        <v>4945.4820101323603</v>
      </c>
      <c r="AN64">
        <v>4953.5759934793095</v>
      </c>
      <c r="AS64">
        <v>2.21102094650269</v>
      </c>
      <c r="AT64">
        <v>1.3599539995193499</v>
      </c>
      <c r="BE64">
        <v>104.023716391447</v>
      </c>
      <c r="BF64">
        <v>95.976283608553402</v>
      </c>
    </row>
    <row r="65" spans="1:46">
      <c r="A65" t="s">
        <v>160</v>
      </c>
      <c r="B65" t="s">
        <v>219</v>
      </c>
      <c r="C65" t="s">
        <v>227</v>
      </c>
      <c r="D65" s="103">
        <v>0</v>
      </c>
      <c r="E65" s="103">
        <f t="shared" si="0"/>
        <v>1.233654499053956</v>
      </c>
      <c r="F65" s="103">
        <f t="shared" si="1"/>
        <v>0</v>
      </c>
      <c r="G65">
        <v>0.30841362476348899</v>
      </c>
      <c r="H65">
        <v>0</v>
      </c>
      <c r="I65">
        <v>11430</v>
      </c>
      <c r="J65">
        <v>0</v>
      </c>
      <c r="K65">
        <v>11430</v>
      </c>
      <c r="L65">
        <v>0</v>
      </c>
      <c r="M65">
        <v>17</v>
      </c>
      <c r="N65">
        <v>0</v>
      </c>
      <c r="O65">
        <v>11413</v>
      </c>
      <c r="P65">
        <v>0</v>
      </c>
      <c r="X65">
        <v>5869</v>
      </c>
      <c r="AL65">
        <v>0</v>
      </c>
      <c r="AM65">
        <v>4478.6247038700203</v>
      </c>
      <c r="AN65">
        <v>4478.6247038700403</v>
      </c>
      <c r="AS65">
        <v>0.14091728627681699</v>
      </c>
      <c r="AT65">
        <v>0</v>
      </c>
    </row>
    <row r="66" spans="1:46">
      <c r="A66" t="s">
        <v>222</v>
      </c>
      <c r="B66" t="s">
        <v>7</v>
      </c>
      <c r="C66" t="s">
        <v>187</v>
      </c>
      <c r="D66" s="103">
        <v>0</v>
      </c>
      <c r="E66" s="103">
        <f t="shared" si="0"/>
        <v>1.510237336158752</v>
      </c>
      <c r="F66" s="103">
        <f t="shared" si="1"/>
        <v>0</v>
      </c>
      <c r="G66">
        <v>0.377559334039688</v>
      </c>
      <c r="H66">
        <v>0</v>
      </c>
      <c r="I66">
        <v>9337</v>
      </c>
      <c r="J66">
        <v>0</v>
      </c>
      <c r="K66">
        <v>9337</v>
      </c>
      <c r="L66">
        <v>0</v>
      </c>
      <c r="M66">
        <v>0</v>
      </c>
      <c r="N66">
        <v>0</v>
      </c>
      <c r="O66">
        <v>9337</v>
      </c>
      <c r="P66">
        <v>0</v>
      </c>
      <c r="X66">
        <v>7757</v>
      </c>
      <c r="AA66" t="s">
        <v>227</v>
      </c>
      <c r="AL66">
        <v>0</v>
      </c>
      <c r="AM66">
        <v>4211.3726256167201</v>
      </c>
      <c r="AN66">
        <v>4211.3726256167301</v>
      </c>
      <c r="AS66">
        <v>0.17250789701938599</v>
      </c>
      <c r="AT66">
        <v>0</v>
      </c>
    </row>
    <row r="67" spans="1:46">
      <c r="A67" t="s">
        <v>222</v>
      </c>
      <c r="B67" t="s">
        <v>7</v>
      </c>
      <c r="C67" t="s">
        <v>227</v>
      </c>
      <c r="D67" s="103">
        <v>0</v>
      </c>
      <c r="E67" s="103">
        <f t="shared" ref="E67:E69" si="2">G67*4</f>
        <v>1.510237336158752</v>
      </c>
      <c r="F67" s="103">
        <f t="shared" ref="F67:F69" si="3">H67*4</f>
        <v>0</v>
      </c>
      <c r="G67">
        <v>0.377559334039688</v>
      </c>
      <c r="H67">
        <v>0</v>
      </c>
      <c r="I67">
        <v>9337</v>
      </c>
      <c r="J67">
        <v>0</v>
      </c>
      <c r="K67">
        <v>9337</v>
      </c>
      <c r="L67">
        <v>0</v>
      </c>
      <c r="M67">
        <v>0</v>
      </c>
      <c r="N67">
        <v>0</v>
      </c>
      <c r="O67">
        <v>9337</v>
      </c>
      <c r="P67">
        <v>0</v>
      </c>
      <c r="X67">
        <v>5869</v>
      </c>
      <c r="AL67">
        <v>0</v>
      </c>
      <c r="AM67">
        <v>4094.9258172945401</v>
      </c>
      <c r="AN67">
        <v>4094.9258172945401</v>
      </c>
      <c r="AS67">
        <v>0.17250789701938599</v>
      </c>
      <c r="AT67">
        <v>0</v>
      </c>
    </row>
    <row r="68" spans="1:46">
      <c r="A68" t="s">
        <v>228</v>
      </c>
      <c r="C68" t="s">
        <v>220</v>
      </c>
      <c r="D68" s="103">
        <v>0</v>
      </c>
      <c r="E68" s="103">
        <f t="shared" si="2"/>
        <v>1.937050223350524</v>
      </c>
      <c r="F68" s="103">
        <f t="shared" si="3"/>
        <v>0</v>
      </c>
      <c r="G68">
        <v>0.484262555837631</v>
      </c>
      <c r="H68">
        <v>0</v>
      </c>
      <c r="I68">
        <v>7280</v>
      </c>
      <c r="J68">
        <v>0</v>
      </c>
      <c r="K68">
        <v>7280</v>
      </c>
      <c r="L68">
        <v>0</v>
      </c>
      <c r="M68">
        <v>0</v>
      </c>
      <c r="N68">
        <v>6821</v>
      </c>
      <c r="O68">
        <v>459</v>
      </c>
      <c r="P68">
        <v>0</v>
      </c>
      <c r="X68">
        <v>7757</v>
      </c>
      <c r="AA68" t="s">
        <v>225</v>
      </c>
      <c r="AL68">
        <v>0</v>
      </c>
      <c r="AM68">
        <v>5321.5468019632199</v>
      </c>
      <c r="AN68">
        <v>5321.5468019632099</v>
      </c>
      <c r="AS68">
        <v>0.22125545144081099</v>
      </c>
      <c r="AT68">
        <v>0</v>
      </c>
    </row>
    <row r="69" spans="1:46">
      <c r="A69" t="s">
        <v>228</v>
      </c>
      <c r="C69" t="s">
        <v>225</v>
      </c>
      <c r="D69" s="103">
        <v>13006.285937500001</v>
      </c>
      <c r="E69" s="103">
        <f t="shared" si="2"/>
        <v>13442.62988281252</v>
      </c>
      <c r="F69" s="103">
        <f t="shared" si="3"/>
        <v>12606.9921875</v>
      </c>
      <c r="G69">
        <v>3360.65747070313</v>
      </c>
      <c r="H69">
        <v>3151.748046875</v>
      </c>
      <c r="I69">
        <v>7280</v>
      </c>
      <c r="J69">
        <v>6821</v>
      </c>
      <c r="K69">
        <v>459</v>
      </c>
      <c r="L69">
        <v>0</v>
      </c>
      <c r="M69">
        <v>0</v>
      </c>
      <c r="N69">
        <v>6821</v>
      </c>
      <c r="O69">
        <v>459</v>
      </c>
      <c r="P69">
        <v>0</v>
      </c>
      <c r="X69">
        <v>5869</v>
      </c>
      <c r="AL69">
        <v>6890.6645913699404</v>
      </c>
      <c r="AM69">
        <v>5259.7641294392097</v>
      </c>
      <c r="AN69">
        <v>6787.83721334436</v>
      </c>
      <c r="AS69">
        <v>3305.96362304688</v>
      </c>
      <c r="AT69">
        <v>3199.58374023438</v>
      </c>
    </row>
  </sheetData>
  <autoFilter ref="A1:BI1" xr:uid="{DCB42000-515F-4F4C-9CFE-00BE03AB384A}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F65"/>
  <sheetViews>
    <sheetView zoomScale="143" workbookViewId="0">
      <selection activeCell="D1" sqref="D1"/>
    </sheetView>
  </sheetViews>
  <sheetFormatPr defaultColWidth="10.83203125" defaultRowHeight="15.5"/>
  <cols>
    <col min="1" max="3" width="10.83203125" style="38"/>
    <col min="4" max="6" width="10.83203125" style="162"/>
    <col min="7" max="16384" width="10.83203125" style="38"/>
  </cols>
  <sheetData>
    <row r="1" spans="1:58">
      <c r="A1" s="115" t="s">
        <v>38</v>
      </c>
      <c r="B1" s="115" t="s">
        <v>39</v>
      </c>
      <c r="C1" s="115" t="s">
        <v>40</v>
      </c>
      <c r="D1" s="161" t="s">
        <v>223</v>
      </c>
      <c r="E1" s="161" t="s">
        <v>41</v>
      </c>
      <c r="F1" s="161" t="s">
        <v>42</v>
      </c>
      <c r="G1" s="115" t="s">
        <v>43</v>
      </c>
      <c r="H1" s="115" t="s">
        <v>44</v>
      </c>
      <c r="I1" s="115" t="s">
        <v>45</v>
      </c>
      <c r="J1" s="115" t="s">
        <v>46</v>
      </c>
      <c r="K1" s="115" t="s">
        <v>47</v>
      </c>
      <c r="L1" s="115" t="s">
        <v>48</v>
      </c>
      <c r="M1" s="115" t="s">
        <v>49</v>
      </c>
      <c r="N1" s="115" t="s">
        <v>50</v>
      </c>
      <c r="O1" s="115" t="s">
        <v>51</v>
      </c>
      <c r="P1" s="115" t="s">
        <v>52</v>
      </c>
      <c r="Q1" s="115" t="s">
        <v>53</v>
      </c>
      <c r="R1" s="115" t="s">
        <v>54</v>
      </c>
      <c r="S1" s="115" t="s">
        <v>55</v>
      </c>
      <c r="T1" s="115" t="s">
        <v>56</v>
      </c>
      <c r="U1" s="115" t="s">
        <v>57</v>
      </c>
      <c r="V1" s="115" t="s">
        <v>58</v>
      </c>
      <c r="W1" s="115" t="s">
        <v>59</v>
      </c>
      <c r="X1" s="115" t="s">
        <v>60</v>
      </c>
      <c r="Y1" s="115" t="s">
        <v>61</v>
      </c>
      <c r="Z1" s="115" t="s">
        <v>62</v>
      </c>
      <c r="AA1" s="115" t="s">
        <v>63</v>
      </c>
      <c r="AB1" s="115" t="s">
        <v>64</v>
      </c>
      <c r="AC1" s="115" t="s">
        <v>65</v>
      </c>
      <c r="AD1" s="115" t="s">
        <v>66</v>
      </c>
      <c r="AE1" s="115" t="s">
        <v>67</v>
      </c>
      <c r="AF1" s="115" t="s">
        <v>68</v>
      </c>
      <c r="AG1" s="115" t="s">
        <v>69</v>
      </c>
      <c r="AH1" s="115" t="s">
        <v>70</v>
      </c>
      <c r="AI1" s="115" t="s">
        <v>71</v>
      </c>
      <c r="AJ1" s="115" t="s">
        <v>72</v>
      </c>
      <c r="AK1" s="115" t="s">
        <v>73</v>
      </c>
      <c r="AL1" s="115" t="s">
        <v>74</v>
      </c>
      <c r="AM1" s="115" t="s">
        <v>75</v>
      </c>
      <c r="AN1" s="115" t="s">
        <v>76</v>
      </c>
      <c r="AO1" s="115" t="s">
        <v>77</v>
      </c>
      <c r="AP1" s="115" t="s">
        <v>78</v>
      </c>
      <c r="AQ1" s="115" t="s">
        <v>79</v>
      </c>
      <c r="AR1" s="115" t="s">
        <v>80</v>
      </c>
      <c r="AS1" s="115" t="s">
        <v>81</v>
      </c>
      <c r="AT1" s="115" t="s">
        <v>82</v>
      </c>
      <c r="AU1" s="115" t="s">
        <v>83</v>
      </c>
      <c r="AV1" s="115" t="s">
        <v>84</v>
      </c>
      <c r="AW1" s="115" t="s">
        <v>85</v>
      </c>
      <c r="AX1" s="115" t="s">
        <v>86</v>
      </c>
      <c r="AY1" s="38" t="s">
        <v>87</v>
      </c>
      <c r="AZ1" s="38" t="s">
        <v>88</v>
      </c>
      <c r="BA1" s="38" t="s">
        <v>89</v>
      </c>
      <c r="BB1" s="38" t="s">
        <v>90</v>
      </c>
      <c r="BC1" s="38" t="s">
        <v>91</v>
      </c>
      <c r="BD1" s="38" t="s">
        <v>92</v>
      </c>
      <c r="BE1" s="38" t="s">
        <v>93</v>
      </c>
      <c r="BF1" s="38" t="s">
        <v>94</v>
      </c>
    </row>
    <row r="2" spans="1:58" s="114" customFormat="1">
      <c r="A2" s="116" t="s">
        <v>113</v>
      </c>
      <c r="B2" s="116" t="s">
        <v>206</v>
      </c>
      <c r="C2" s="116" t="s">
        <v>114</v>
      </c>
      <c r="D2" s="161">
        <v>28.949468994140602</v>
      </c>
      <c r="E2" s="161">
        <f t="shared" ref="E2:E33" si="0">G2*4</f>
        <v>34.412551879882798</v>
      </c>
      <c r="F2" s="161">
        <f t="shared" ref="F2:F33" si="1">H2*4</f>
        <v>23.492725372314439</v>
      </c>
      <c r="G2" s="116">
        <v>8.6031379699706996</v>
      </c>
      <c r="H2" s="116">
        <v>5.8731813430786097</v>
      </c>
      <c r="I2" s="116">
        <v>17610</v>
      </c>
      <c r="J2" s="116">
        <v>108</v>
      </c>
      <c r="K2" s="116">
        <v>17502</v>
      </c>
      <c r="L2" s="116">
        <v>0</v>
      </c>
      <c r="M2" s="116">
        <v>0</v>
      </c>
      <c r="N2" s="116">
        <v>0</v>
      </c>
      <c r="O2" s="116">
        <v>0</v>
      </c>
      <c r="P2" s="116"/>
      <c r="Q2" s="116"/>
      <c r="R2" s="116"/>
      <c r="S2" s="116"/>
      <c r="T2" s="116"/>
      <c r="U2" s="116"/>
      <c r="V2" s="116"/>
      <c r="W2" s="116"/>
      <c r="X2" s="116">
        <v>5422.72705078125</v>
      </c>
      <c r="Y2" s="116"/>
      <c r="Z2" s="116"/>
      <c r="AA2" s="116"/>
      <c r="AB2" s="116"/>
      <c r="AC2" s="116"/>
      <c r="AD2" s="116"/>
      <c r="AE2" s="116"/>
      <c r="AF2" s="116"/>
      <c r="AG2" s="116"/>
      <c r="AH2" s="116"/>
      <c r="AI2" s="116"/>
      <c r="AJ2" s="116"/>
      <c r="AK2" s="116"/>
      <c r="AL2" s="116">
        <v>6245.9371066623298</v>
      </c>
      <c r="AM2" s="116">
        <v>4368.5395423558703</v>
      </c>
      <c r="AN2" s="116">
        <v>4380.0533945390298</v>
      </c>
      <c r="AO2" s="116"/>
      <c r="AP2" s="116"/>
      <c r="AQ2" s="116"/>
      <c r="AR2" s="116"/>
      <c r="AS2" s="116">
        <v>7.9339904785156303</v>
      </c>
      <c r="AT2" s="116">
        <v>6.5411567687988299</v>
      </c>
      <c r="AU2" s="116"/>
      <c r="AV2" s="116"/>
      <c r="AW2" s="116"/>
      <c r="AX2" s="116"/>
      <c r="AY2" s="113"/>
      <c r="AZ2" s="113"/>
      <c r="BA2" s="113"/>
    </row>
    <row r="3" spans="1:58" s="114" customFormat="1">
      <c r="A3" s="116" t="s">
        <v>95</v>
      </c>
      <c r="B3" s="116" t="s">
        <v>206</v>
      </c>
      <c r="C3" s="116" t="s">
        <v>96</v>
      </c>
      <c r="D3" s="161">
        <v>37.738684082031199</v>
      </c>
      <c r="E3" s="161">
        <f t="shared" si="0"/>
        <v>43.950042724609197</v>
      </c>
      <c r="F3" s="161">
        <f t="shared" si="1"/>
        <v>31.535514831542962</v>
      </c>
      <c r="G3" s="116">
        <v>10.987510681152299</v>
      </c>
      <c r="H3" s="116">
        <v>7.8838787078857404</v>
      </c>
      <c r="I3" s="116">
        <v>17778</v>
      </c>
      <c r="J3" s="116">
        <v>142</v>
      </c>
      <c r="K3" s="116">
        <v>17636</v>
      </c>
      <c r="L3" s="116">
        <v>0</v>
      </c>
      <c r="M3" s="116">
        <v>0</v>
      </c>
      <c r="N3" s="116">
        <v>0</v>
      </c>
      <c r="O3" s="116">
        <v>0</v>
      </c>
      <c r="P3" s="116"/>
      <c r="Q3" s="116"/>
      <c r="R3" s="116"/>
      <c r="S3" s="116"/>
      <c r="T3" s="116"/>
      <c r="U3" s="116"/>
      <c r="V3" s="116"/>
      <c r="W3" s="116"/>
      <c r="X3" s="116">
        <v>5631</v>
      </c>
      <c r="Y3" s="116"/>
      <c r="Z3" s="116"/>
      <c r="AA3" s="116"/>
      <c r="AB3" s="116"/>
      <c r="AC3" s="116"/>
      <c r="AD3" s="116"/>
      <c r="AE3" s="116"/>
      <c r="AF3" s="116"/>
      <c r="AG3" s="116"/>
      <c r="AH3" s="116"/>
      <c r="AI3" s="116"/>
      <c r="AJ3" s="116"/>
      <c r="AK3" s="116"/>
      <c r="AL3" s="116">
        <v>6229.8700862401001</v>
      </c>
      <c r="AM3" s="116">
        <v>4806.6275219327899</v>
      </c>
      <c r="AN3" s="116">
        <v>4817.9955298150999</v>
      </c>
      <c r="AO3" s="116"/>
      <c r="AP3" s="116"/>
      <c r="AQ3" s="116"/>
      <c r="AR3" s="116"/>
      <c r="AS3" s="116">
        <v>10.2266798019409</v>
      </c>
      <c r="AT3" s="116">
        <v>8.6431951522827095</v>
      </c>
      <c r="AU3" s="116"/>
      <c r="AV3" s="116"/>
      <c r="AW3" s="116"/>
      <c r="AX3" s="116"/>
      <c r="AY3" s="113"/>
      <c r="AZ3" s="113"/>
      <c r="BA3" s="113"/>
    </row>
    <row r="4" spans="1:58" s="114" customFormat="1">
      <c r="A4" s="116" t="s">
        <v>115</v>
      </c>
      <c r="B4" s="116" t="s">
        <v>207</v>
      </c>
      <c r="C4" s="116" t="s">
        <v>114</v>
      </c>
      <c r="D4" s="161">
        <v>40.206427001953202</v>
      </c>
      <c r="E4" s="161">
        <f t="shared" si="0"/>
        <v>46.440624237060398</v>
      </c>
      <c r="F4" s="161">
        <f t="shared" si="1"/>
        <v>33.980480194091797</v>
      </c>
      <c r="G4" s="116">
        <v>11.610156059265099</v>
      </c>
      <c r="H4" s="116">
        <v>8.4951200485229492</v>
      </c>
      <c r="I4" s="116">
        <v>18807</v>
      </c>
      <c r="J4" s="116">
        <v>160</v>
      </c>
      <c r="K4" s="116">
        <v>18647</v>
      </c>
      <c r="L4" s="116">
        <v>0</v>
      </c>
      <c r="M4" s="116">
        <v>0</v>
      </c>
      <c r="N4" s="116">
        <v>0</v>
      </c>
      <c r="O4" s="116">
        <v>0</v>
      </c>
      <c r="P4" s="116"/>
      <c r="Q4" s="116"/>
      <c r="R4" s="116"/>
      <c r="S4" s="116"/>
      <c r="T4" s="116"/>
      <c r="U4" s="116"/>
      <c r="V4" s="116"/>
      <c r="W4" s="116"/>
      <c r="X4" s="116">
        <v>5422.72705078125</v>
      </c>
      <c r="Y4" s="116"/>
      <c r="Z4" s="116"/>
      <c r="AA4" s="116"/>
      <c r="AB4" s="116"/>
      <c r="AC4" s="116"/>
      <c r="AD4" s="116"/>
      <c r="AE4" s="116"/>
      <c r="AF4" s="116"/>
      <c r="AG4" s="116"/>
      <c r="AH4" s="116"/>
      <c r="AI4" s="116"/>
      <c r="AJ4" s="116"/>
      <c r="AK4" s="116"/>
      <c r="AL4" s="116">
        <v>6336.9646514892602</v>
      </c>
      <c r="AM4" s="116">
        <v>4459.1648190911001</v>
      </c>
      <c r="AN4" s="116">
        <v>4475.1401460004599</v>
      </c>
      <c r="AO4" s="116"/>
      <c r="AP4" s="116"/>
      <c r="AQ4" s="116"/>
      <c r="AR4" s="116"/>
      <c r="AS4" s="116">
        <v>10.8465270996094</v>
      </c>
      <c r="AT4" s="116">
        <v>9.2572240829467791</v>
      </c>
      <c r="AU4" s="116"/>
      <c r="AV4" s="116"/>
      <c r="AW4" s="116"/>
      <c r="AX4" s="116"/>
    </row>
    <row r="5" spans="1:58" s="114" customFormat="1">
      <c r="A5" s="116" t="s">
        <v>97</v>
      </c>
      <c r="B5" s="116" t="s">
        <v>207</v>
      </c>
      <c r="C5" s="116" t="s">
        <v>96</v>
      </c>
      <c r="D5" s="161">
        <v>62.174768066406202</v>
      </c>
      <c r="E5" s="161">
        <f t="shared" si="0"/>
        <v>70.080635070800795</v>
      </c>
      <c r="F5" s="161">
        <f t="shared" si="1"/>
        <v>54.282161712646399</v>
      </c>
      <c r="G5" s="116">
        <v>17.520158767700199</v>
      </c>
      <c r="H5" s="116">
        <v>13.5705404281616</v>
      </c>
      <c r="I5" s="116">
        <v>18133</v>
      </c>
      <c r="J5" s="116">
        <v>238</v>
      </c>
      <c r="K5" s="116">
        <v>17895</v>
      </c>
      <c r="L5" s="116">
        <v>0</v>
      </c>
      <c r="M5" s="116">
        <v>0</v>
      </c>
      <c r="N5" s="116">
        <v>0</v>
      </c>
      <c r="O5" s="116">
        <v>0</v>
      </c>
      <c r="P5" s="116"/>
      <c r="Q5" s="116"/>
      <c r="R5" s="116"/>
      <c r="S5" s="116"/>
      <c r="T5" s="116"/>
      <c r="U5" s="116"/>
      <c r="V5" s="116"/>
      <c r="W5" s="116"/>
      <c r="X5" s="116">
        <v>5631</v>
      </c>
      <c r="Y5" s="116"/>
      <c r="Z5" s="116"/>
      <c r="AA5" s="116"/>
      <c r="AB5" s="116"/>
      <c r="AC5" s="116"/>
      <c r="AD5" s="116"/>
      <c r="AE5" s="116"/>
      <c r="AF5" s="116"/>
      <c r="AG5" s="116"/>
      <c r="AH5" s="116"/>
      <c r="AI5" s="116"/>
      <c r="AJ5" s="116"/>
      <c r="AK5" s="116"/>
      <c r="AL5" s="116">
        <v>6298.9248682871603</v>
      </c>
      <c r="AM5" s="116">
        <v>4868.7549820649801</v>
      </c>
      <c r="AN5" s="116">
        <v>4887.5263068827899</v>
      </c>
      <c r="AO5" s="116"/>
      <c r="AP5" s="116"/>
      <c r="AQ5" s="116"/>
      <c r="AR5" s="116"/>
      <c r="AS5" s="116">
        <v>16.551679611206101</v>
      </c>
      <c r="AT5" s="116">
        <v>14.536567687988301</v>
      </c>
      <c r="AU5" s="116"/>
      <c r="AV5" s="116"/>
      <c r="AW5" s="116"/>
      <c r="AX5" s="116"/>
    </row>
    <row r="6" spans="1:58" s="114" customFormat="1">
      <c r="A6" s="116" t="s">
        <v>116</v>
      </c>
      <c r="B6" s="116" t="s">
        <v>208</v>
      </c>
      <c r="C6" s="116" t="s">
        <v>114</v>
      </c>
      <c r="D6" s="161">
        <v>26.082196044921801</v>
      </c>
      <c r="E6" s="161">
        <f t="shared" si="0"/>
        <v>31.74055862426756</v>
      </c>
      <c r="F6" s="161">
        <f t="shared" si="1"/>
        <v>21.143516540527362</v>
      </c>
      <c r="G6" s="116">
        <v>7.9351396560668901</v>
      </c>
      <c r="H6" s="116">
        <v>5.2858791351318404</v>
      </c>
      <c r="I6" s="116">
        <v>17007</v>
      </c>
      <c r="J6" s="116">
        <v>94</v>
      </c>
      <c r="K6" s="116">
        <v>16913</v>
      </c>
      <c r="L6" s="116">
        <v>0</v>
      </c>
      <c r="M6" s="116">
        <v>0</v>
      </c>
      <c r="N6" s="116">
        <v>0</v>
      </c>
      <c r="O6" s="116">
        <v>0</v>
      </c>
      <c r="P6" s="116"/>
      <c r="Q6" s="116"/>
      <c r="R6" s="116"/>
      <c r="S6" s="116"/>
      <c r="T6" s="116"/>
      <c r="U6" s="116"/>
      <c r="V6" s="116"/>
      <c r="W6" s="116"/>
      <c r="X6" s="116">
        <v>5422.72705078125</v>
      </c>
      <c r="Y6" s="116"/>
      <c r="Z6" s="116"/>
      <c r="AA6" s="116"/>
      <c r="AB6" s="116"/>
      <c r="AC6" s="116"/>
      <c r="AD6" s="116"/>
      <c r="AE6" s="116"/>
      <c r="AF6" s="116"/>
      <c r="AG6" s="116"/>
      <c r="AH6" s="116"/>
      <c r="AI6" s="116"/>
      <c r="AJ6" s="116"/>
      <c r="AK6" s="116"/>
      <c r="AL6" s="116">
        <v>6349.99619244515</v>
      </c>
      <c r="AM6" s="116">
        <v>4463.5547733454596</v>
      </c>
      <c r="AN6" s="116">
        <v>4473.9813914083197</v>
      </c>
      <c r="AO6" s="116"/>
      <c r="AP6" s="116"/>
      <c r="AQ6" s="116"/>
      <c r="AR6" s="116"/>
      <c r="AS6" s="116">
        <v>7.2152428627014196</v>
      </c>
      <c r="AT6" s="116">
        <v>5.8722190856933603</v>
      </c>
      <c r="AU6" s="116"/>
      <c r="AV6" s="116"/>
      <c r="AW6" s="116"/>
      <c r="AX6" s="116"/>
      <c r="AY6" s="113"/>
      <c r="AZ6" s="113"/>
      <c r="BA6" s="113"/>
    </row>
    <row r="7" spans="1:58" s="114" customFormat="1">
      <c r="A7" s="116" t="s">
        <v>98</v>
      </c>
      <c r="B7" s="116" t="s">
        <v>208</v>
      </c>
      <c r="C7" s="116" t="s">
        <v>96</v>
      </c>
      <c r="D7" s="161">
        <v>43.973446655273399</v>
      </c>
      <c r="E7" s="161">
        <f t="shared" si="0"/>
        <v>50.511898040771598</v>
      </c>
      <c r="F7" s="161">
        <f t="shared" si="1"/>
        <v>37.444057464599602</v>
      </c>
      <c r="G7" s="116">
        <v>12.6279745101929</v>
      </c>
      <c r="H7" s="116">
        <v>9.3610143661499006</v>
      </c>
      <c r="I7" s="116">
        <v>18708</v>
      </c>
      <c r="J7" s="116">
        <v>174</v>
      </c>
      <c r="K7" s="116">
        <v>18534</v>
      </c>
      <c r="L7" s="116">
        <v>0</v>
      </c>
      <c r="M7" s="116">
        <v>0</v>
      </c>
      <c r="N7" s="116">
        <v>0</v>
      </c>
      <c r="O7" s="116">
        <v>0</v>
      </c>
      <c r="P7" s="116"/>
      <c r="Q7" s="116"/>
      <c r="R7" s="116"/>
      <c r="S7" s="116"/>
      <c r="T7" s="116"/>
      <c r="U7" s="116"/>
      <c r="V7" s="116"/>
      <c r="W7" s="116"/>
      <c r="X7" s="116">
        <v>5631</v>
      </c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L7" s="116">
        <v>6283.9125752065402</v>
      </c>
      <c r="AM7" s="116">
        <v>4850.54029285863</v>
      </c>
      <c r="AN7" s="116">
        <v>4863.8718503275304</v>
      </c>
      <c r="AO7" s="116"/>
      <c r="AP7" s="116"/>
      <c r="AQ7" s="116"/>
      <c r="AR7" s="116"/>
      <c r="AS7" s="116">
        <v>11.827063560485801</v>
      </c>
      <c r="AT7" s="116">
        <v>10.1602478027344</v>
      </c>
      <c r="AU7" s="116"/>
      <c r="AV7" s="116"/>
      <c r="AW7" s="116"/>
      <c r="AX7" s="116"/>
      <c r="AY7" s="113"/>
      <c r="AZ7" s="113"/>
      <c r="BA7" s="113"/>
    </row>
    <row r="8" spans="1:58" s="114" customFormat="1">
      <c r="A8" s="116" t="s">
        <v>117</v>
      </c>
      <c r="B8" s="116" t="s">
        <v>209</v>
      </c>
      <c r="C8" s="116" t="s">
        <v>114</v>
      </c>
      <c r="D8" s="161">
        <v>33.929943847656197</v>
      </c>
      <c r="E8" s="161">
        <f t="shared" si="0"/>
        <v>40.190162658691598</v>
      </c>
      <c r="F8" s="161">
        <f t="shared" si="1"/>
        <v>27.678037643432599</v>
      </c>
      <c r="G8" s="116">
        <v>10.0475406646729</v>
      </c>
      <c r="H8" s="116">
        <v>6.9195094108581499</v>
      </c>
      <c r="I8" s="116">
        <v>15729</v>
      </c>
      <c r="J8" s="116">
        <v>113</v>
      </c>
      <c r="K8" s="116">
        <v>15616</v>
      </c>
      <c r="L8" s="116">
        <v>0</v>
      </c>
      <c r="M8" s="116">
        <v>0</v>
      </c>
      <c r="N8" s="116">
        <v>0</v>
      </c>
      <c r="O8" s="116">
        <v>0</v>
      </c>
      <c r="P8" s="116"/>
      <c r="Q8" s="116"/>
      <c r="R8" s="116"/>
      <c r="S8" s="116"/>
      <c r="T8" s="116"/>
      <c r="U8" s="116"/>
      <c r="V8" s="116"/>
      <c r="W8" s="116"/>
      <c r="X8" s="116">
        <v>5422.72705078125</v>
      </c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L8" s="116">
        <v>6278.8064245713504</v>
      </c>
      <c r="AM8" s="116">
        <v>4428.0776748813596</v>
      </c>
      <c r="AN8" s="116">
        <v>4441.3736472072897</v>
      </c>
      <c r="AO8" s="116"/>
      <c r="AP8" s="116"/>
      <c r="AQ8" s="116"/>
      <c r="AR8" s="116"/>
      <c r="AS8" s="116">
        <v>9.2807226181030291</v>
      </c>
      <c r="AT8" s="116">
        <v>7.6847891807556197</v>
      </c>
      <c r="AU8" s="116"/>
      <c r="AV8" s="116"/>
      <c r="AW8" s="116"/>
      <c r="AX8" s="116"/>
    </row>
    <row r="9" spans="1:58" s="114" customFormat="1">
      <c r="A9" s="116" t="s">
        <v>99</v>
      </c>
      <c r="B9" s="116" t="s">
        <v>209</v>
      </c>
      <c r="C9" s="116" t="s">
        <v>96</v>
      </c>
      <c r="D9" s="161">
        <v>48.508935546875001</v>
      </c>
      <c r="E9" s="161">
        <f t="shared" si="0"/>
        <v>55.722297668457202</v>
      </c>
      <c r="F9" s="161">
        <f t="shared" si="1"/>
        <v>41.306606292724801</v>
      </c>
      <c r="G9" s="116">
        <v>13.9305744171143</v>
      </c>
      <c r="H9" s="116">
        <v>10.3266515731812</v>
      </c>
      <c r="I9" s="116">
        <v>16967</v>
      </c>
      <c r="J9" s="116">
        <v>174</v>
      </c>
      <c r="K9" s="116">
        <v>16793</v>
      </c>
      <c r="L9" s="116">
        <v>0</v>
      </c>
      <c r="M9" s="116">
        <v>0</v>
      </c>
      <c r="N9" s="116">
        <v>0</v>
      </c>
      <c r="O9" s="116">
        <v>0</v>
      </c>
      <c r="P9" s="116"/>
      <c r="Q9" s="116"/>
      <c r="R9" s="116"/>
      <c r="S9" s="116"/>
      <c r="T9" s="116"/>
      <c r="U9" s="116"/>
      <c r="V9" s="116"/>
      <c r="W9" s="116"/>
      <c r="X9" s="116">
        <v>5631</v>
      </c>
      <c r="Y9" s="116"/>
      <c r="Z9" s="116"/>
      <c r="AA9" s="116"/>
      <c r="AB9" s="116"/>
      <c r="AC9" s="116"/>
      <c r="AD9" s="116"/>
      <c r="AE9" s="116"/>
      <c r="AF9" s="116"/>
      <c r="AG9" s="116"/>
      <c r="AH9" s="116"/>
      <c r="AI9" s="116"/>
      <c r="AJ9" s="116"/>
      <c r="AK9" s="116"/>
      <c r="AL9" s="116">
        <v>6313.7985138290196</v>
      </c>
      <c r="AM9" s="116">
        <v>4875.5718040941101</v>
      </c>
      <c r="AN9" s="116">
        <v>4890.3211084787499</v>
      </c>
      <c r="AO9" s="116"/>
      <c r="AP9" s="116"/>
      <c r="AQ9" s="116"/>
      <c r="AR9" s="116"/>
      <c r="AS9" s="116">
        <v>13.046958923339799</v>
      </c>
      <c r="AT9" s="116">
        <v>11.2082252502441</v>
      </c>
      <c r="AU9" s="116"/>
      <c r="AV9" s="116"/>
      <c r="AW9" s="116"/>
      <c r="AX9" s="116"/>
    </row>
    <row r="10" spans="1:58" s="114" customFormat="1">
      <c r="A10" s="116" t="s">
        <v>118</v>
      </c>
      <c r="B10" s="116" t="s">
        <v>210</v>
      </c>
      <c r="C10" s="116" t="s">
        <v>114</v>
      </c>
      <c r="D10" s="161">
        <v>34.747949218750001</v>
      </c>
      <c r="E10" s="161">
        <f t="shared" si="0"/>
        <v>40.771587371826001</v>
      </c>
      <c r="F10" s="161">
        <f t="shared" si="1"/>
        <v>28.73200607299804</v>
      </c>
      <c r="G10" s="116">
        <v>10.1928968429565</v>
      </c>
      <c r="H10" s="116">
        <v>7.1830015182495099</v>
      </c>
      <c r="I10" s="116">
        <v>17399</v>
      </c>
      <c r="J10" s="116">
        <v>128</v>
      </c>
      <c r="K10" s="116">
        <v>17271</v>
      </c>
      <c r="L10" s="116">
        <v>0</v>
      </c>
      <c r="M10" s="116">
        <v>0</v>
      </c>
      <c r="N10" s="116">
        <v>0</v>
      </c>
      <c r="O10" s="116">
        <v>0</v>
      </c>
      <c r="P10" s="116"/>
      <c r="Q10" s="116"/>
      <c r="R10" s="116"/>
      <c r="S10" s="116"/>
      <c r="T10" s="116"/>
      <c r="U10" s="116"/>
      <c r="V10" s="116"/>
      <c r="W10" s="116"/>
      <c r="X10" s="116">
        <v>5422.72705078125</v>
      </c>
      <c r="Y10" s="116"/>
      <c r="Z10" s="116"/>
      <c r="AA10" s="116"/>
      <c r="AB10" s="116"/>
      <c r="AC10" s="116"/>
      <c r="AD10" s="116"/>
      <c r="AE10" s="116"/>
      <c r="AF10" s="116"/>
      <c r="AG10" s="116"/>
      <c r="AH10" s="116"/>
      <c r="AI10" s="116"/>
      <c r="AJ10" s="116"/>
      <c r="AK10" s="116"/>
      <c r="AL10" s="116">
        <v>6319.4159660339401</v>
      </c>
      <c r="AM10" s="116">
        <v>4460.6466354026397</v>
      </c>
      <c r="AN10" s="116">
        <v>4474.3211267136703</v>
      </c>
      <c r="AO10" s="116"/>
      <c r="AP10" s="116"/>
      <c r="AQ10" s="116"/>
      <c r="AR10" s="116"/>
      <c r="AS10" s="116">
        <v>9.4550685882568395</v>
      </c>
      <c r="AT10" s="116">
        <v>7.9194073677062997</v>
      </c>
      <c r="AU10" s="116"/>
      <c r="AV10" s="116"/>
      <c r="AW10" s="116"/>
      <c r="AX10" s="116"/>
      <c r="AY10" s="113"/>
      <c r="AZ10" s="113"/>
      <c r="BA10" s="113"/>
    </row>
    <row r="11" spans="1:58" s="114" customFormat="1">
      <c r="A11" s="116" t="s">
        <v>100</v>
      </c>
      <c r="B11" s="116" t="s">
        <v>210</v>
      </c>
      <c r="C11" s="116" t="s">
        <v>96</v>
      </c>
      <c r="D11" s="161">
        <v>48.729614257812599</v>
      </c>
      <c r="E11" s="161">
        <f t="shared" si="0"/>
        <v>55.591865539550803</v>
      </c>
      <c r="F11" s="161">
        <f t="shared" si="1"/>
        <v>41.877353668212798</v>
      </c>
      <c r="G11" s="116">
        <v>13.897966384887701</v>
      </c>
      <c r="H11" s="116">
        <v>10.4693384170532</v>
      </c>
      <c r="I11" s="116">
        <v>18832</v>
      </c>
      <c r="J11" s="116">
        <v>194</v>
      </c>
      <c r="K11" s="116">
        <v>18638</v>
      </c>
      <c r="L11" s="116">
        <v>0</v>
      </c>
      <c r="M11" s="116">
        <v>0</v>
      </c>
      <c r="N11" s="116">
        <v>0</v>
      </c>
      <c r="O11" s="116">
        <v>0</v>
      </c>
      <c r="P11" s="116"/>
      <c r="Q11" s="116"/>
      <c r="R11" s="116"/>
      <c r="S11" s="116"/>
      <c r="T11" s="116"/>
      <c r="U11" s="116"/>
      <c r="V11" s="116"/>
      <c r="W11" s="116"/>
      <c r="X11" s="116">
        <v>5631</v>
      </c>
      <c r="Y11" s="116"/>
      <c r="Z11" s="116"/>
      <c r="AA11" s="116"/>
      <c r="AB11" s="116"/>
      <c r="AC11" s="116"/>
      <c r="AD11" s="116"/>
      <c r="AE11" s="116"/>
      <c r="AF11" s="116"/>
      <c r="AG11" s="116"/>
      <c r="AH11" s="116"/>
      <c r="AI11" s="116"/>
      <c r="AJ11" s="116"/>
      <c r="AK11" s="116"/>
      <c r="AL11" s="116">
        <v>6393.1218714763199</v>
      </c>
      <c r="AM11" s="116">
        <v>4913.3550998799501</v>
      </c>
      <c r="AN11" s="116">
        <v>4928.5990863757897</v>
      </c>
      <c r="AO11" s="116"/>
      <c r="AP11" s="116"/>
      <c r="AQ11" s="116"/>
      <c r="AR11" s="116"/>
      <c r="AS11" s="116">
        <v>13.0573778152466</v>
      </c>
      <c r="AT11" s="116">
        <v>11.3080787658691</v>
      </c>
      <c r="AU11" s="116"/>
      <c r="AV11" s="116"/>
      <c r="AW11" s="116"/>
      <c r="AX11" s="116"/>
      <c r="AY11" s="113"/>
      <c r="AZ11" s="113"/>
      <c r="BA11" s="113"/>
    </row>
    <row r="12" spans="1:58" s="114" customFormat="1">
      <c r="A12" s="116" t="s">
        <v>119</v>
      </c>
      <c r="B12" s="116" t="s">
        <v>211</v>
      </c>
      <c r="C12" s="116" t="s">
        <v>114</v>
      </c>
      <c r="D12" s="161">
        <v>27.878533935546802</v>
      </c>
      <c r="E12" s="161">
        <f t="shared" si="0"/>
        <v>33.091327667236321</v>
      </c>
      <c r="F12" s="161">
        <f t="shared" si="1"/>
        <v>22.671503067016602</v>
      </c>
      <c r="G12" s="116">
        <v>8.2728319168090803</v>
      </c>
      <c r="H12" s="116">
        <v>5.6678757667541504</v>
      </c>
      <c r="I12" s="116">
        <v>18623</v>
      </c>
      <c r="J12" s="116">
        <v>110</v>
      </c>
      <c r="K12" s="116">
        <v>18513</v>
      </c>
      <c r="L12" s="116">
        <v>0</v>
      </c>
      <c r="M12" s="116">
        <v>0</v>
      </c>
      <c r="N12" s="116">
        <v>0</v>
      </c>
      <c r="O12" s="116">
        <v>0</v>
      </c>
      <c r="P12" s="116"/>
      <c r="Q12" s="116"/>
      <c r="R12" s="116"/>
      <c r="S12" s="116"/>
      <c r="T12" s="116"/>
      <c r="U12" s="116"/>
      <c r="V12" s="116"/>
      <c r="W12" s="116"/>
      <c r="X12" s="116">
        <v>5422.72705078125</v>
      </c>
      <c r="Y12" s="116"/>
      <c r="Z12" s="116"/>
      <c r="AA12" s="116"/>
      <c r="AB12" s="116"/>
      <c r="AC12" s="116"/>
      <c r="AD12" s="116"/>
      <c r="AE12" s="116"/>
      <c r="AF12" s="116"/>
      <c r="AG12" s="116"/>
      <c r="AH12" s="116"/>
      <c r="AI12" s="116"/>
      <c r="AJ12" s="116"/>
      <c r="AK12" s="116"/>
      <c r="AL12" s="116">
        <v>6328.6292302911897</v>
      </c>
      <c r="AM12" s="116">
        <v>4471.2773734351204</v>
      </c>
      <c r="AN12" s="116">
        <v>4482.2481463639897</v>
      </c>
      <c r="AO12" s="116"/>
      <c r="AP12" s="116"/>
      <c r="AQ12" s="116"/>
      <c r="AR12" s="116"/>
      <c r="AS12" s="116">
        <v>7.6343502998352104</v>
      </c>
      <c r="AT12" s="116">
        <v>6.3052911758422896</v>
      </c>
      <c r="AU12" s="116"/>
      <c r="AV12" s="116"/>
      <c r="AW12" s="116"/>
      <c r="AX12" s="116"/>
    </row>
    <row r="13" spans="1:58" s="114" customFormat="1">
      <c r="A13" s="116" t="s">
        <v>101</v>
      </c>
      <c r="B13" s="116" t="s">
        <v>211</v>
      </c>
      <c r="C13" s="116" t="s">
        <v>96</v>
      </c>
      <c r="D13" s="161">
        <v>38.100488281250001</v>
      </c>
      <c r="E13" s="161">
        <f t="shared" si="0"/>
        <v>44.141651153564403</v>
      </c>
      <c r="F13" s="161">
        <f t="shared" si="1"/>
        <v>32.06706237792968</v>
      </c>
      <c r="G13" s="116">
        <v>11.035412788391101</v>
      </c>
      <c r="H13" s="116">
        <v>8.0167655944824201</v>
      </c>
      <c r="I13" s="116">
        <v>18974</v>
      </c>
      <c r="J13" s="116">
        <v>153</v>
      </c>
      <c r="K13" s="116">
        <v>18821</v>
      </c>
      <c r="L13" s="116">
        <v>0</v>
      </c>
      <c r="M13" s="116">
        <v>0</v>
      </c>
      <c r="N13" s="116">
        <v>0</v>
      </c>
      <c r="O13" s="116">
        <v>0</v>
      </c>
      <c r="P13" s="116"/>
      <c r="Q13" s="116"/>
      <c r="R13" s="116"/>
      <c r="S13" s="116"/>
      <c r="T13" s="116"/>
      <c r="U13" s="116"/>
      <c r="V13" s="116"/>
      <c r="W13" s="116"/>
      <c r="X13" s="116">
        <v>5631</v>
      </c>
      <c r="Y13" s="116"/>
      <c r="Z13" s="116"/>
      <c r="AA13" s="116"/>
      <c r="AB13" s="116"/>
      <c r="AC13" s="116"/>
      <c r="AD13" s="116"/>
      <c r="AE13" s="116"/>
      <c r="AF13" s="116"/>
      <c r="AG13" s="116"/>
      <c r="AH13" s="116"/>
      <c r="AI13" s="116"/>
      <c r="AJ13" s="116"/>
      <c r="AK13" s="116"/>
      <c r="AL13" s="116">
        <v>6183.9250951031499</v>
      </c>
      <c r="AM13" s="116">
        <v>4747.9525754403703</v>
      </c>
      <c r="AN13" s="116">
        <v>4759.5317783237397</v>
      </c>
      <c r="AO13" s="116"/>
      <c r="AP13" s="116"/>
      <c r="AQ13" s="116"/>
      <c r="AR13" s="116"/>
      <c r="AS13" s="116">
        <v>10.2954359054565</v>
      </c>
      <c r="AT13" s="116">
        <v>8.75531101226807</v>
      </c>
      <c r="AU13" s="116"/>
      <c r="AV13" s="116"/>
      <c r="AW13" s="116"/>
      <c r="AX13" s="116"/>
    </row>
    <row r="14" spans="1:58" s="114" customFormat="1">
      <c r="A14" s="116" t="s">
        <v>120</v>
      </c>
      <c r="B14" s="116" t="s">
        <v>212</v>
      </c>
      <c r="C14" s="116" t="s">
        <v>114</v>
      </c>
      <c r="D14" s="161">
        <v>39.799069213867199</v>
      </c>
      <c r="E14" s="161">
        <f t="shared" si="0"/>
        <v>46.1514244079588</v>
      </c>
      <c r="F14" s="161">
        <f t="shared" si="1"/>
        <v>33.455272674560561</v>
      </c>
      <c r="G14" s="116">
        <v>11.5378561019897</v>
      </c>
      <c r="H14" s="116">
        <v>8.3638181686401403</v>
      </c>
      <c r="I14" s="116">
        <v>17930</v>
      </c>
      <c r="J14" s="116">
        <v>151</v>
      </c>
      <c r="K14" s="116">
        <v>17779</v>
      </c>
      <c r="L14" s="116">
        <v>0</v>
      </c>
      <c r="M14" s="116">
        <v>0</v>
      </c>
      <c r="N14" s="116">
        <v>0</v>
      </c>
      <c r="O14" s="116">
        <v>0</v>
      </c>
      <c r="P14" s="116"/>
      <c r="Q14" s="116"/>
      <c r="R14" s="116"/>
      <c r="S14" s="116"/>
      <c r="T14" s="116"/>
      <c r="U14" s="116"/>
      <c r="V14" s="116"/>
      <c r="W14" s="116"/>
      <c r="X14" s="116">
        <v>5422.72705078125</v>
      </c>
      <c r="Y14" s="116"/>
      <c r="Z14" s="116"/>
      <c r="AA14" s="116"/>
      <c r="AB14" s="116"/>
      <c r="AC14" s="116"/>
      <c r="AD14" s="116"/>
      <c r="AE14" s="116"/>
      <c r="AF14" s="116"/>
      <c r="AG14" s="116"/>
      <c r="AH14" s="116"/>
      <c r="AI14" s="116"/>
      <c r="AJ14" s="116"/>
      <c r="AK14" s="116"/>
      <c r="AL14" s="116">
        <v>6392.25110590853</v>
      </c>
      <c r="AM14" s="116">
        <v>4573.4649518617698</v>
      </c>
      <c r="AN14" s="116">
        <v>4588.78211356063</v>
      </c>
      <c r="AO14" s="116"/>
      <c r="AP14" s="116"/>
      <c r="AQ14" s="116"/>
      <c r="AR14" s="116"/>
      <c r="AS14" s="116">
        <v>10.7597494125366</v>
      </c>
      <c r="AT14" s="116">
        <v>9.1403427124023402</v>
      </c>
      <c r="AU14" s="116"/>
      <c r="AV14" s="116"/>
      <c r="AW14" s="116"/>
      <c r="AX14" s="116"/>
      <c r="AY14" s="113"/>
      <c r="AZ14" s="113"/>
      <c r="BA14" s="113"/>
    </row>
    <row r="15" spans="1:58" s="114" customFormat="1">
      <c r="A15" s="116" t="s">
        <v>102</v>
      </c>
      <c r="B15" s="116" t="s">
        <v>212</v>
      </c>
      <c r="C15" s="116" t="s">
        <v>96</v>
      </c>
      <c r="D15" s="161">
        <v>41.048800659179605</v>
      </c>
      <c r="E15" s="161">
        <f t="shared" si="0"/>
        <v>47.666885375976399</v>
      </c>
      <c r="F15" s="161">
        <f t="shared" si="1"/>
        <v>34.440010070800803</v>
      </c>
      <c r="G15" s="116">
        <v>11.9167213439941</v>
      </c>
      <c r="H15" s="116">
        <v>8.6100025177002006</v>
      </c>
      <c r="I15" s="116">
        <v>17041</v>
      </c>
      <c r="J15" s="116">
        <v>148</v>
      </c>
      <c r="K15" s="116">
        <v>16893</v>
      </c>
      <c r="L15" s="116">
        <v>0</v>
      </c>
      <c r="M15" s="116">
        <v>0</v>
      </c>
      <c r="N15" s="116">
        <v>0</v>
      </c>
      <c r="O15" s="116">
        <v>0</v>
      </c>
      <c r="P15" s="116"/>
      <c r="Q15" s="116"/>
      <c r="R15" s="116"/>
      <c r="S15" s="116"/>
      <c r="T15" s="116"/>
      <c r="U15" s="116"/>
      <c r="V15" s="116"/>
      <c r="W15" s="116"/>
      <c r="X15" s="116">
        <v>5631</v>
      </c>
      <c r="Y15" s="116"/>
      <c r="Z15" s="116"/>
      <c r="AA15" s="116"/>
      <c r="AB15" s="116"/>
      <c r="AC15" s="116"/>
      <c r="AD15" s="116"/>
      <c r="AE15" s="116"/>
      <c r="AF15" s="116"/>
      <c r="AG15" s="116"/>
      <c r="AH15" s="116"/>
      <c r="AI15" s="116"/>
      <c r="AJ15" s="116"/>
      <c r="AK15" s="116"/>
      <c r="AL15" s="116">
        <v>6260.2957367768204</v>
      </c>
      <c r="AM15" s="116">
        <v>4899.1624909702796</v>
      </c>
      <c r="AN15" s="116">
        <v>4910.9838465467801</v>
      </c>
      <c r="AO15" s="116"/>
      <c r="AP15" s="116"/>
      <c r="AQ15" s="116"/>
      <c r="AR15" s="116"/>
      <c r="AS15" s="116">
        <v>11.106053352356</v>
      </c>
      <c r="AT15" s="116">
        <v>9.4189519882202095</v>
      </c>
      <c r="AU15" s="116"/>
      <c r="AV15" s="116"/>
      <c r="AW15" s="116"/>
      <c r="AX15" s="116"/>
      <c r="AY15" s="113"/>
      <c r="AZ15" s="113"/>
      <c r="BA15" s="113"/>
    </row>
    <row r="16" spans="1:58" s="114" customFormat="1">
      <c r="A16" s="116" t="s">
        <v>121</v>
      </c>
      <c r="B16" s="116" t="s">
        <v>213</v>
      </c>
      <c r="C16" s="116" t="s">
        <v>114</v>
      </c>
      <c r="D16" s="161">
        <v>36.795202636718798</v>
      </c>
      <c r="E16" s="161">
        <f t="shared" si="0"/>
        <v>42.747222900390803</v>
      </c>
      <c r="F16" s="161">
        <f t="shared" si="1"/>
        <v>30.850702285766602</v>
      </c>
      <c r="G16" s="116">
        <v>10.686805725097701</v>
      </c>
      <c r="H16" s="116">
        <v>7.7126755714416504</v>
      </c>
      <c r="I16" s="116">
        <v>18874</v>
      </c>
      <c r="J16" s="116">
        <v>147</v>
      </c>
      <c r="K16" s="116">
        <v>18727</v>
      </c>
      <c r="L16" s="116">
        <v>0</v>
      </c>
      <c r="M16" s="116">
        <v>0</v>
      </c>
      <c r="N16" s="116">
        <v>0</v>
      </c>
      <c r="O16" s="116">
        <v>0</v>
      </c>
      <c r="P16" s="116"/>
      <c r="Q16" s="116"/>
      <c r="R16" s="116"/>
      <c r="S16" s="116"/>
      <c r="T16" s="116"/>
      <c r="U16" s="116"/>
      <c r="V16" s="116"/>
      <c r="W16" s="116"/>
      <c r="X16" s="116">
        <v>5422.72705078125</v>
      </c>
      <c r="Y16" s="116"/>
      <c r="Z16" s="116"/>
      <c r="AA16" s="116"/>
      <c r="AB16" s="116"/>
      <c r="AC16" s="116"/>
      <c r="AD16" s="116"/>
      <c r="AE16" s="116"/>
      <c r="AF16" s="116"/>
      <c r="AG16" s="116"/>
      <c r="AH16" s="116"/>
      <c r="AI16" s="116"/>
      <c r="AJ16" s="116"/>
      <c r="AK16" s="116"/>
      <c r="AL16" s="116">
        <v>6225.4148264774703</v>
      </c>
      <c r="AM16" s="116">
        <v>4448.1133236327196</v>
      </c>
      <c r="AN16" s="116">
        <v>4461.9558223567901</v>
      </c>
      <c r="AO16" s="116"/>
      <c r="AP16" s="116"/>
      <c r="AQ16" s="116"/>
      <c r="AR16" s="116"/>
      <c r="AS16" s="116">
        <v>9.9577522277831996</v>
      </c>
      <c r="AT16" s="116">
        <v>8.4403390884399396</v>
      </c>
      <c r="AU16" s="116"/>
      <c r="AV16" s="116"/>
      <c r="AW16" s="116"/>
      <c r="AX16" s="116"/>
    </row>
    <row r="17" spans="1:53" s="114" customFormat="1">
      <c r="A17" s="116" t="s">
        <v>103</v>
      </c>
      <c r="B17" s="116" t="s">
        <v>213</v>
      </c>
      <c r="C17" s="116" t="s">
        <v>96</v>
      </c>
      <c r="D17" s="161">
        <v>54.437152099609399</v>
      </c>
      <c r="E17" s="161">
        <f t="shared" si="0"/>
        <v>61.841106414794801</v>
      </c>
      <c r="F17" s="161">
        <f t="shared" si="1"/>
        <v>47.044826507568402</v>
      </c>
      <c r="G17" s="116">
        <v>15.4602766036987</v>
      </c>
      <c r="H17" s="116">
        <v>11.761206626892101</v>
      </c>
      <c r="I17" s="116">
        <v>18085</v>
      </c>
      <c r="J17" s="116">
        <v>208</v>
      </c>
      <c r="K17" s="116">
        <v>17877</v>
      </c>
      <c r="L17" s="116">
        <v>0</v>
      </c>
      <c r="M17" s="116">
        <v>0</v>
      </c>
      <c r="N17" s="116">
        <v>0</v>
      </c>
      <c r="O17" s="116">
        <v>0</v>
      </c>
      <c r="P17" s="116"/>
      <c r="Q17" s="116"/>
      <c r="R17" s="116"/>
      <c r="S17" s="116"/>
      <c r="T17" s="116"/>
      <c r="U17" s="116"/>
      <c r="V17" s="116"/>
      <c r="W17" s="116"/>
      <c r="X17" s="116">
        <v>5631</v>
      </c>
      <c r="Y17" s="116"/>
      <c r="Z17" s="116"/>
      <c r="AA17" s="116"/>
      <c r="AB17" s="116"/>
      <c r="AC17" s="116"/>
      <c r="AD17" s="116"/>
      <c r="AE17" s="116"/>
      <c r="AF17" s="116"/>
      <c r="AG17" s="116"/>
      <c r="AH17" s="116"/>
      <c r="AI17" s="116"/>
      <c r="AJ17" s="116"/>
      <c r="AK17" s="116"/>
      <c r="AL17" s="116">
        <v>6156.5212777944698</v>
      </c>
      <c r="AM17" s="116">
        <v>4785.4584141263003</v>
      </c>
      <c r="AN17" s="116">
        <v>4801.2273428320004</v>
      </c>
      <c r="AO17" s="116"/>
      <c r="AP17" s="116"/>
      <c r="AQ17" s="116"/>
      <c r="AR17" s="116"/>
      <c r="AS17" s="116">
        <v>14.553306579589799</v>
      </c>
      <c r="AT17" s="116">
        <v>12.6660261154175</v>
      </c>
      <c r="AU17" s="116"/>
      <c r="AV17" s="116"/>
      <c r="AW17" s="116"/>
      <c r="AX17" s="116"/>
    </row>
    <row r="18" spans="1:53" s="113" customFormat="1">
      <c r="A18" s="116" t="s">
        <v>123</v>
      </c>
      <c r="B18" s="116" t="s">
        <v>214</v>
      </c>
      <c r="C18" s="116" t="s">
        <v>114</v>
      </c>
      <c r="D18" s="161">
        <v>37.185714721679602</v>
      </c>
      <c r="E18" s="161">
        <f t="shared" si="0"/>
        <v>43.4396362304688</v>
      </c>
      <c r="F18" s="161">
        <f t="shared" si="1"/>
        <v>30.940093994140639</v>
      </c>
      <c r="G18" s="116">
        <v>10.8599090576172</v>
      </c>
      <c r="H18" s="116">
        <v>7.7350234985351598</v>
      </c>
      <c r="I18" s="116">
        <v>17279</v>
      </c>
      <c r="J18" s="116">
        <v>136</v>
      </c>
      <c r="K18" s="116">
        <v>17143</v>
      </c>
      <c r="L18" s="116">
        <v>0</v>
      </c>
      <c r="M18" s="116">
        <v>0</v>
      </c>
      <c r="N18" s="116">
        <v>0</v>
      </c>
      <c r="O18" s="116">
        <v>0</v>
      </c>
      <c r="P18" s="116"/>
      <c r="Q18" s="116"/>
      <c r="R18" s="116"/>
      <c r="S18" s="116"/>
      <c r="T18" s="116"/>
      <c r="U18" s="116"/>
      <c r="V18" s="116"/>
      <c r="W18" s="116"/>
      <c r="X18" s="116">
        <v>5422.72705078125</v>
      </c>
      <c r="Y18" s="116"/>
      <c r="Z18" s="116"/>
      <c r="AA18" s="116"/>
      <c r="AB18" s="116"/>
      <c r="AC18" s="116"/>
      <c r="AD18" s="116"/>
      <c r="AE18" s="116"/>
      <c r="AF18" s="116"/>
      <c r="AG18" s="116"/>
      <c r="AH18" s="116"/>
      <c r="AI18" s="116"/>
      <c r="AJ18" s="116"/>
      <c r="AK18" s="116"/>
      <c r="AL18" s="116">
        <v>6481.1093031939299</v>
      </c>
      <c r="AM18" s="116">
        <v>4621.0365069630298</v>
      </c>
      <c r="AN18" s="116">
        <v>4635.6768160253296</v>
      </c>
      <c r="AO18" s="116"/>
      <c r="AP18" s="116"/>
      <c r="AQ18" s="116"/>
      <c r="AR18" s="116"/>
      <c r="AS18" s="116">
        <v>10.0938625335693</v>
      </c>
      <c r="AT18" s="116">
        <v>8.4995336532592791</v>
      </c>
      <c r="AU18" s="116"/>
      <c r="AV18" s="116"/>
      <c r="AW18" s="116"/>
      <c r="AX18" s="116"/>
      <c r="AY18" s="114"/>
      <c r="AZ18" s="114"/>
      <c r="BA18" s="114"/>
    </row>
    <row r="19" spans="1:53" s="113" customFormat="1">
      <c r="A19" s="116" t="s">
        <v>105</v>
      </c>
      <c r="B19" s="116" t="s">
        <v>214</v>
      </c>
      <c r="C19" s="116" t="s">
        <v>96</v>
      </c>
      <c r="D19" s="161">
        <v>49.077926635742202</v>
      </c>
      <c r="E19" s="161">
        <f t="shared" si="0"/>
        <v>55.689140319824403</v>
      </c>
      <c r="F19" s="161">
        <f t="shared" si="1"/>
        <v>42.475986480712798</v>
      </c>
      <c r="G19" s="116">
        <v>13.922285079956101</v>
      </c>
      <c r="H19" s="116">
        <v>10.6189966201782</v>
      </c>
      <c r="I19" s="116">
        <v>20434</v>
      </c>
      <c r="J19" s="116">
        <v>212</v>
      </c>
      <c r="K19" s="116">
        <v>20222</v>
      </c>
      <c r="L19" s="116">
        <v>0</v>
      </c>
      <c r="M19" s="116">
        <v>0</v>
      </c>
      <c r="N19" s="116">
        <v>0</v>
      </c>
      <c r="O19" s="116">
        <v>0</v>
      </c>
      <c r="P19" s="116"/>
      <c r="Q19" s="116"/>
      <c r="R19" s="116"/>
      <c r="S19" s="116"/>
      <c r="T19" s="116"/>
      <c r="U19" s="116"/>
      <c r="V19" s="116"/>
      <c r="W19" s="116"/>
      <c r="X19" s="116">
        <v>5631</v>
      </c>
      <c r="Y19" s="116"/>
      <c r="Z19" s="116"/>
      <c r="AA19" s="116"/>
      <c r="AB19" s="116"/>
      <c r="AC19" s="116"/>
      <c r="AD19" s="116"/>
      <c r="AE19" s="116"/>
      <c r="AF19" s="116"/>
      <c r="AG19" s="116"/>
      <c r="AH19" s="116"/>
      <c r="AI19" s="116"/>
      <c r="AJ19" s="116"/>
      <c r="AK19" s="116"/>
      <c r="AL19" s="116">
        <v>6250.6593224867302</v>
      </c>
      <c r="AM19" s="116">
        <v>4859.3454113321604</v>
      </c>
      <c r="AN19" s="116">
        <v>4873.7801059179001</v>
      </c>
      <c r="AO19" s="116"/>
      <c r="AP19" s="116"/>
      <c r="AQ19" s="116"/>
      <c r="AR19" s="116"/>
      <c r="AS19" s="116">
        <v>13.112458229064901</v>
      </c>
      <c r="AT19" s="116">
        <v>11.4271078109741</v>
      </c>
      <c r="AU19" s="116"/>
      <c r="AV19" s="116"/>
      <c r="AW19" s="116"/>
      <c r="AX19" s="116"/>
      <c r="AY19" s="114"/>
      <c r="AZ19" s="114"/>
      <c r="BA19" s="114"/>
    </row>
    <row r="20" spans="1:53" s="113" customFormat="1">
      <c r="A20" s="116" t="s">
        <v>124</v>
      </c>
      <c r="B20" s="116" t="s">
        <v>215</v>
      </c>
      <c r="C20" s="116" t="s">
        <v>114</v>
      </c>
      <c r="D20" s="161">
        <v>30.706933593750001</v>
      </c>
      <c r="E20" s="161">
        <f t="shared" si="0"/>
        <v>36.09318542480468</v>
      </c>
      <c r="F20" s="161">
        <f t="shared" si="1"/>
        <v>25.326837539672841</v>
      </c>
      <c r="G20" s="116">
        <v>9.0232963562011701</v>
      </c>
      <c r="H20" s="116">
        <v>6.3317093849182102</v>
      </c>
      <c r="I20" s="116">
        <v>19219</v>
      </c>
      <c r="J20" s="116">
        <v>125</v>
      </c>
      <c r="K20" s="116">
        <v>19094</v>
      </c>
      <c r="L20" s="116">
        <v>0</v>
      </c>
      <c r="M20" s="116">
        <v>0</v>
      </c>
      <c r="N20" s="116">
        <v>0</v>
      </c>
      <c r="O20" s="116">
        <v>0</v>
      </c>
      <c r="P20" s="116"/>
      <c r="Q20" s="116"/>
      <c r="R20" s="116"/>
      <c r="S20" s="116"/>
      <c r="T20" s="116"/>
      <c r="U20" s="116"/>
      <c r="V20" s="116"/>
      <c r="W20" s="116"/>
      <c r="X20" s="116">
        <v>5422.72705078125</v>
      </c>
      <c r="Y20" s="116"/>
      <c r="Z20" s="116"/>
      <c r="AA20" s="116"/>
      <c r="AB20" s="116"/>
      <c r="AC20" s="116"/>
      <c r="AD20" s="116"/>
      <c r="AE20" s="116"/>
      <c r="AF20" s="116"/>
      <c r="AG20" s="116"/>
      <c r="AH20" s="116"/>
      <c r="AI20" s="116"/>
      <c r="AJ20" s="116"/>
      <c r="AK20" s="116"/>
      <c r="AL20" s="116">
        <v>6467.7168476562501</v>
      </c>
      <c r="AM20" s="116">
        <v>4617.79192879328</v>
      </c>
      <c r="AN20" s="116">
        <v>4629.8238042736803</v>
      </c>
      <c r="AO20" s="116"/>
      <c r="AP20" s="116"/>
      <c r="AQ20" s="116"/>
      <c r="AR20" s="116"/>
      <c r="AS20" s="116">
        <v>8.3635635375976598</v>
      </c>
      <c r="AT20" s="116">
        <v>6.9903044700622603</v>
      </c>
      <c r="AU20" s="116"/>
      <c r="AV20" s="116"/>
      <c r="AW20" s="116"/>
      <c r="AX20" s="116"/>
    </row>
    <row r="21" spans="1:53" s="113" customFormat="1">
      <c r="A21" s="116" t="s">
        <v>106</v>
      </c>
      <c r="B21" s="116" t="s">
        <v>215</v>
      </c>
      <c r="C21" s="116" t="s">
        <v>96</v>
      </c>
      <c r="D21" s="161">
        <v>39.911242675781196</v>
      </c>
      <c r="E21" s="161">
        <f t="shared" si="0"/>
        <v>46.324153900146399</v>
      </c>
      <c r="F21" s="161">
        <f t="shared" si="1"/>
        <v>33.507057189941399</v>
      </c>
      <c r="G21" s="116">
        <v>11.5810384750366</v>
      </c>
      <c r="H21" s="116">
        <v>8.3767642974853498</v>
      </c>
      <c r="I21" s="116">
        <v>17643</v>
      </c>
      <c r="J21" s="116">
        <v>149</v>
      </c>
      <c r="K21" s="116">
        <v>17494</v>
      </c>
      <c r="L21" s="116">
        <v>0</v>
      </c>
      <c r="M21" s="116">
        <v>0</v>
      </c>
      <c r="N21" s="116">
        <v>0</v>
      </c>
      <c r="O21" s="116">
        <v>0</v>
      </c>
      <c r="P21" s="116"/>
      <c r="Q21" s="116"/>
      <c r="R21" s="116"/>
      <c r="S21" s="116"/>
      <c r="T21" s="116"/>
      <c r="U21" s="116"/>
      <c r="V21" s="116"/>
      <c r="W21" s="116"/>
      <c r="X21" s="116">
        <v>5631</v>
      </c>
      <c r="Y21" s="116"/>
      <c r="Z21" s="116"/>
      <c r="AA21" s="116"/>
      <c r="AB21" s="116"/>
      <c r="AC21" s="116"/>
      <c r="AD21" s="116"/>
      <c r="AE21" s="116"/>
      <c r="AF21" s="116"/>
      <c r="AG21" s="116"/>
      <c r="AH21" s="116"/>
      <c r="AI21" s="116"/>
      <c r="AJ21" s="116"/>
      <c r="AK21" s="116"/>
      <c r="AL21" s="116">
        <v>6125.7831244756699</v>
      </c>
      <c r="AM21" s="116">
        <v>4752.3015261482496</v>
      </c>
      <c r="AN21" s="116">
        <v>4763.9009569791997</v>
      </c>
      <c r="AO21" s="116"/>
      <c r="AP21" s="116"/>
      <c r="AQ21" s="116"/>
      <c r="AR21" s="116"/>
      <c r="AS21" s="116">
        <v>10.7955112457275</v>
      </c>
      <c r="AT21" s="116">
        <v>9.1606779098510707</v>
      </c>
      <c r="AU21" s="116"/>
      <c r="AV21" s="116"/>
      <c r="AW21" s="116"/>
      <c r="AX21" s="116"/>
    </row>
    <row r="22" spans="1:53" s="113" customFormat="1">
      <c r="A22" s="116" t="s">
        <v>125</v>
      </c>
      <c r="B22" s="116" t="s">
        <v>216</v>
      </c>
      <c r="C22" s="116" t="s">
        <v>114</v>
      </c>
      <c r="D22" s="161">
        <v>25.219317626953199</v>
      </c>
      <c r="E22" s="161">
        <f t="shared" si="0"/>
        <v>31.143327713012681</v>
      </c>
      <c r="F22" s="161">
        <f t="shared" si="1"/>
        <v>20.102571487426761</v>
      </c>
      <c r="G22" s="116">
        <v>7.7858319282531703</v>
      </c>
      <c r="H22" s="116">
        <v>5.0256428718566903</v>
      </c>
      <c r="I22" s="116">
        <v>15155</v>
      </c>
      <c r="J22" s="116">
        <v>81</v>
      </c>
      <c r="K22" s="116">
        <v>15074</v>
      </c>
      <c r="L22" s="116">
        <v>0</v>
      </c>
      <c r="M22" s="116">
        <v>0</v>
      </c>
      <c r="N22" s="116">
        <v>0</v>
      </c>
      <c r="O22" s="116">
        <v>0</v>
      </c>
      <c r="P22" s="116"/>
      <c r="Q22" s="116"/>
      <c r="R22" s="116"/>
      <c r="S22" s="116"/>
      <c r="T22" s="116"/>
      <c r="U22" s="116"/>
      <c r="V22" s="116"/>
      <c r="W22" s="116"/>
      <c r="X22" s="116">
        <v>5422.72705078125</v>
      </c>
      <c r="Y22" s="116"/>
      <c r="Z22" s="116"/>
      <c r="AA22" s="116"/>
      <c r="AB22" s="116"/>
      <c r="AC22" s="116"/>
      <c r="AD22" s="116"/>
      <c r="AE22" s="116"/>
      <c r="AF22" s="116"/>
      <c r="AG22" s="116"/>
      <c r="AH22" s="116"/>
      <c r="AI22" s="116"/>
      <c r="AJ22" s="116"/>
      <c r="AK22" s="116"/>
      <c r="AL22" s="116">
        <v>6233.8163278838701</v>
      </c>
      <c r="AM22" s="116">
        <v>4447.4644635779896</v>
      </c>
      <c r="AN22" s="116">
        <v>4457.01210468712</v>
      </c>
      <c r="AO22" s="116"/>
      <c r="AP22" s="116"/>
      <c r="AQ22" s="116"/>
      <c r="AR22" s="116"/>
      <c r="AS22" s="116">
        <v>7.0303378105163601</v>
      </c>
      <c r="AT22" s="116">
        <v>5.63132572174072</v>
      </c>
      <c r="AU22" s="116"/>
      <c r="AV22" s="116"/>
      <c r="AW22" s="116"/>
      <c r="AX22" s="116"/>
      <c r="AY22" s="114"/>
      <c r="AZ22" s="114"/>
      <c r="BA22" s="114"/>
    </row>
    <row r="23" spans="1:53" s="113" customFormat="1">
      <c r="A23" s="116" t="s">
        <v>107</v>
      </c>
      <c r="B23" s="116" t="s">
        <v>216</v>
      </c>
      <c r="C23" s="116" t="s">
        <v>96</v>
      </c>
      <c r="D23" s="161">
        <v>40.517498779296801</v>
      </c>
      <c r="E23" s="161">
        <f t="shared" si="0"/>
        <v>46.900554656982401</v>
      </c>
      <c r="F23" s="161">
        <f t="shared" si="1"/>
        <v>34.143089294433601</v>
      </c>
      <c r="G23" s="116">
        <v>11.7251386642456</v>
      </c>
      <c r="H23" s="116">
        <v>8.5357723236084002</v>
      </c>
      <c r="I23" s="116">
        <v>18080</v>
      </c>
      <c r="J23" s="116">
        <v>155</v>
      </c>
      <c r="K23" s="116">
        <v>17925</v>
      </c>
      <c r="L23" s="116">
        <v>0</v>
      </c>
      <c r="M23" s="116">
        <v>0</v>
      </c>
      <c r="N23" s="116">
        <v>0</v>
      </c>
      <c r="O23" s="116">
        <v>0</v>
      </c>
      <c r="P23" s="116"/>
      <c r="Q23" s="116"/>
      <c r="R23" s="116"/>
      <c r="S23" s="116"/>
      <c r="T23" s="116"/>
      <c r="U23" s="116"/>
      <c r="V23" s="116"/>
      <c r="W23" s="116"/>
      <c r="X23" s="116">
        <v>5631</v>
      </c>
      <c r="Y23" s="116"/>
      <c r="Z23" s="116"/>
      <c r="AA23" s="116"/>
      <c r="AB23" s="116"/>
      <c r="AC23" s="116"/>
      <c r="AD23" s="116"/>
      <c r="AE23" s="116"/>
      <c r="AF23" s="116"/>
      <c r="AG23" s="116"/>
      <c r="AH23" s="116"/>
      <c r="AI23" s="116"/>
      <c r="AJ23" s="116"/>
      <c r="AK23" s="116"/>
      <c r="AL23" s="116">
        <v>6176.8431861139097</v>
      </c>
      <c r="AM23" s="116">
        <v>4770.3053656729398</v>
      </c>
      <c r="AN23" s="116">
        <v>4782.3636268548198</v>
      </c>
      <c r="AO23" s="116"/>
      <c r="AP23" s="116"/>
      <c r="AQ23" s="116"/>
      <c r="AR23" s="116"/>
      <c r="AS23" s="116">
        <v>10.943268775939901</v>
      </c>
      <c r="AT23" s="116">
        <v>9.3160429000854492</v>
      </c>
      <c r="AU23" s="116"/>
      <c r="AV23" s="116"/>
      <c r="AW23" s="116"/>
      <c r="AX23" s="116"/>
      <c r="AY23" s="114"/>
      <c r="AZ23" s="114"/>
      <c r="BA23" s="114"/>
    </row>
    <row r="24" spans="1:53" s="113" customFormat="1">
      <c r="A24" s="116" t="s">
        <v>126</v>
      </c>
      <c r="B24" s="116" t="s">
        <v>217</v>
      </c>
      <c r="C24" s="116" t="s">
        <v>114</v>
      </c>
      <c r="D24" s="161">
        <v>35.347442626953196</v>
      </c>
      <c r="E24" s="161">
        <f t="shared" si="0"/>
        <v>41.475074768066399</v>
      </c>
      <c r="F24" s="161">
        <f t="shared" si="1"/>
        <v>29.227777481079119</v>
      </c>
      <c r="G24" s="116">
        <v>10.3687686920166</v>
      </c>
      <c r="H24" s="116">
        <v>7.3069443702697798</v>
      </c>
      <c r="I24" s="116">
        <v>17105</v>
      </c>
      <c r="J24" s="116">
        <v>128</v>
      </c>
      <c r="K24" s="116">
        <v>16977</v>
      </c>
      <c r="L24" s="116">
        <v>0</v>
      </c>
      <c r="M24" s="116">
        <v>0</v>
      </c>
      <c r="N24" s="116">
        <v>0</v>
      </c>
      <c r="O24" s="116">
        <v>0</v>
      </c>
      <c r="P24" s="116"/>
      <c r="Q24" s="116"/>
      <c r="R24" s="116"/>
      <c r="S24" s="116"/>
      <c r="T24" s="116"/>
      <c r="U24" s="116"/>
      <c r="V24" s="116"/>
      <c r="W24" s="116"/>
      <c r="X24" s="116">
        <v>5422.72705078125</v>
      </c>
      <c r="Y24" s="116"/>
      <c r="Z24" s="116"/>
      <c r="AA24" s="116"/>
      <c r="AB24" s="116"/>
      <c r="AC24" s="116"/>
      <c r="AD24" s="116"/>
      <c r="AE24" s="116"/>
      <c r="AF24" s="116"/>
      <c r="AG24" s="116"/>
      <c r="AH24" s="116"/>
      <c r="AI24" s="116"/>
      <c r="AJ24" s="116"/>
      <c r="AK24" s="116"/>
      <c r="AL24" s="116">
        <v>6480.5115280151404</v>
      </c>
      <c r="AM24" s="116">
        <v>4632.0822704149105</v>
      </c>
      <c r="AN24" s="116">
        <v>4645.9144215387596</v>
      </c>
      <c r="AO24" s="116"/>
      <c r="AP24" s="116"/>
      <c r="AQ24" s="116"/>
      <c r="AR24" s="116"/>
      <c r="AS24" s="116">
        <v>9.6181974411010707</v>
      </c>
      <c r="AT24" s="116">
        <v>8.0560426712036097</v>
      </c>
      <c r="AU24" s="116"/>
      <c r="AV24" s="116"/>
      <c r="AW24" s="116"/>
      <c r="AX24" s="116"/>
    </row>
    <row r="25" spans="1:53" s="113" customFormat="1">
      <c r="A25" s="116" t="s">
        <v>108</v>
      </c>
      <c r="B25" s="116" t="s">
        <v>217</v>
      </c>
      <c r="C25" s="116" t="s">
        <v>96</v>
      </c>
      <c r="D25" s="161">
        <v>50.098040771484399</v>
      </c>
      <c r="E25" s="161">
        <f t="shared" si="0"/>
        <v>57.081470489502003</v>
      </c>
      <c r="F25" s="161">
        <f t="shared" si="1"/>
        <v>43.124965667724801</v>
      </c>
      <c r="G25" s="116">
        <v>14.270367622375501</v>
      </c>
      <c r="H25" s="116">
        <v>10.7812414169312</v>
      </c>
      <c r="I25" s="116">
        <v>18698</v>
      </c>
      <c r="J25" s="116">
        <v>198</v>
      </c>
      <c r="K25" s="116">
        <v>18500</v>
      </c>
      <c r="L25" s="116">
        <v>0</v>
      </c>
      <c r="M25" s="116">
        <v>0</v>
      </c>
      <c r="N25" s="116">
        <v>0</v>
      </c>
      <c r="O25" s="116">
        <v>0</v>
      </c>
      <c r="P25" s="116"/>
      <c r="Q25" s="116"/>
      <c r="R25" s="116"/>
      <c r="S25" s="116"/>
      <c r="T25" s="116"/>
      <c r="U25" s="116"/>
      <c r="V25" s="116"/>
      <c r="W25" s="116"/>
      <c r="X25" s="116">
        <v>5631</v>
      </c>
      <c r="Y25" s="116"/>
      <c r="Z25" s="116"/>
      <c r="AA25" s="116"/>
      <c r="AB25" s="116"/>
      <c r="AC25" s="116"/>
      <c r="AD25" s="116"/>
      <c r="AE25" s="116"/>
      <c r="AF25" s="116"/>
      <c r="AG25" s="116"/>
      <c r="AH25" s="116"/>
      <c r="AI25" s="116"/>
      <c r="AJ25" s="116"/>
      <c r="AK25" s="116"/>
      <c r="AL25" s="116">
        <v>6152.7486485953305</v>
      </c>
      <c r="AM25" s="116">
        <v>4765.3586126214104</v>
      </c>
      <c r="AN25" s="116">
        <v>4780.0501960593801</v>
      </c>
      <c r="AO25" s="116"/>
      <c r="AP25" s="116"/>
      <c r="AQ25" s="116"/>
      <c r="AR25" s="116"/>
      <c r="AS25" s="116">
        <v>13.414930343627899</v>
      </c>
      <c r="AT25" s="116">
        <v>11.634765625</v>
      </c>
      <c r="AU25" s="116"/>
      <c r="AV25" s="116"/>
      <c r="AW25" s="116"/>
      <c r="AX25" s="116"/>
    </row>
    <row r="26" spans="1:53" s="113" customFormat="1">
      <c r="A26" s="116" t="s">
        <v>127</v>
      </c>
      <c r="B26" s="116" t="s">
        <v>218</v>
      </c>
      <c r="C26" s="116" t="s">
        <v>114</v>
      </c>
      <c r="D26" s="161">
        <v>37.833789062500003</v>
      </c>
      <c r="E26" s="161">
        <f t="shared" si="0"/>
        <v>44.367256164550803</v>
      </c>
      <c r="F26" s="161">
        <f t="shared" si="1"/>
        <v>31.309381484985359</v>
      </c>
      <c r="G26" s="116">
        <v>11.091814041137701</v>
      </c>
      <c r="H26" s="116">
        <v>7.8273453712463397</v>
      </c>
      <c r="I26" s="116">
        <v>16110</v>
      </c>
      <c r="J26" s="116">
        <v>129</v>
      </c>
      <c r="K26" s="116">
        <v>15981</v>
      </c>
      <c r="L26" s="116">
        <v>0</v>
      </c>
      <c r="M26" s="116">
        <v>0</v>
      </c>
      <c r="N26" s="116">
        <v>0</v>
      </c>
      <c r="O26" s="116">
        <v>0</v>
      </c>
      <c r="P26" s="116"/>
      <c r="Q26" s="116"/>
      <c r="R26" s="116"/>
      <c r="S26" s="116"/>
      <c r="T26" s="116"/>
      <c r="U26" s="116"/>
      <c r="V26" s="116"/>
      <c r="W26" s="116"/>
      <c r="X26" s="116">
        <v>5422.72705078125</v>
      </c>
      <c r="Y26" s="116"/>
      <c r="Z26" s="116"/>
      <c r="AA26" s="116"/>
      <c r="AB26" s="116"/>
      <c r="AC26" s="116"/>
      <c r="AD26" s="116"/>
      <c r="AE26" s="116"/>
      <c r="AF26" s="116"/>
      <c r="AG26" s="116"/>
      <c r="AH26" s="116"/>
      <c r="AI26" s="116"/>
      <c r="AJ26" s="116"/>
      <c r="AK26" s="116"/>
      <c r="AL26" s="116">
        <v>6330.5764179081898</v>
      </c>
      <c r="AM26" s="116">
        <v>4517.2063698353004</v>
      </c>
      <c r="AN26" s="116">
        <v>4531.7268376318198</v>
      </c>
      <c r="AO26" s="116"/>
      <c r="AP26" s="116"/>
      <c r="AQ26" s="116"/>
      <c r="AR26" s="116"/>
      <c r="AS26" s="116">
        <v>10.2915143966675</v>
      </c>
      <c r="AT26" s="116">
        <v>8.6259698867797905</v>
      </c>
      <c r="AU26" s="116"/>
      <c r="AV26" s="116"/>
      <c r="AW26" s="116"/>
      <c r="AX26" s="116"/>
      <c r="AY26" s="114"/>
      <c r="AZ26" s="114"/>
      <c r="BA26" s="114"/>
    </row>
    <row r="27" spans="1:53" s="113" customFormat="1">
      <c r="A27" s="116" t="s">
        <v>109</v>
      </c>
      <c r="B27" s="116" t="s">
        <v>218</v>
      </c>
      <c r="C27" s="116" t="s">
        <v>96</v>
      </c>
      <c r="D27" s="161">
        <v>47.915246582031202</v>
      </c>
      <c r="E27" s="161">
        <f t="shared" si="0"/>
        <v>54.959686279296797</v>
      </c>
      <c r="F27" s="161">
        <f t="shared" si="1"/>
        <v>40.881332397460802</v>
      </c>
      <c r="G27" s="116">
        <v>13.739921569824199</v>
      </c>
      <c r="H27" s="116">
        <v>10.220333099365201</v>
      </c>
      <c r="I27" s="116">
        <v>17571</v>
      </c>
      <c r="J27" s="116">
        <v>178</v>
      </c>
      <c r="K27" s="116">
        <v>17393</v>
      </c>
      <c r="L27" s="116">
        <v>0</v>
      </c>
      <c r="M27" s="116">
        <v>0</v>
      </c>
      <c r="N27" s="116">
        <v>0</v>
      </c>
      <c r="O27" s="116">
        <v>0</v>
      </c>
      <c r="P27" s="116"/>
      <c r="Q27" s="116"/>
      <c r="R27" s="116"/>
      <c r="S27" s="116"/>
      <c r="T27" s="116"/>
      <c r="U27" s="116"/>
      <c r="V27" s="116"/>
      <c r="W27" s="116"/>
      <c r="X27" s="116">
        <v>5631</v>
      </c>
      <c r="Y27" s="116"/>
      <c r="Z27" s="116"/>
      <c r="AA27" s="116"/>
      <c r="AB27" s="116"/>
      <c r="AC27" s="116"/>
      <c r="AD27" s="116"/>
      <c r="AE27" s="116"/>
      <c r="AF27" s="116"/>
      <c r="AG27" s="116"/>
      <c r="AH27" s="116"/>
      <c r="AI27" s="116"/>
      <c r="AJ27" s="116"/>
      <c r="AK27" s="116"/>
      <c r="AL27" s="116">
        <v>6213.8905043012601</v>
      </c>
      <c r="AM27" s="116">
        <v>4834.5351846603198</v>
      </c>
      <c r="AN27" s="116">
        <v>4848.5085070037403</v>
      </c>
      <c r="AO27" s="116"/>
      <c r="AP27" s="116"/>
      <c r="AQ27" s="116"/>
      <c r="AR27" s="116"/>
      <c r="AS27" s="116">
        <v>12.877007484436</v>
      </c>
      <c r="AT27" s="116">
        <v>11.0812997817993</v>
      </c>
      <c r="AU27" s="116"/>
      <c r="AV27" s="116"/>
      <c r="AW27" s="116"/>
      <c r="AX27" s="116"/>
      <c r="AY27" s="114"/>
      <c r="AZ27" s="114"/>
      <c r="BA27" s="114"/>
    </row>
    <row r="28" spans="1:53" s="113" customFormat="1">
      <c r="A28" s="116" t="s">
        <v>128</v>
      </c>
      <c r="B28" s="116" t="s">
        <v>219</v>
      </c>
      <c r="C28" s="116" t="s">
        <v>114</v>
      </c>
      <c r="D28" s="161">
        <v>36.663446044921798</v>
      </c>
      <c r="E28" s="161">
        <f t="shared" si="0"/>
        <v>42.655639648437599</v>
      </c>
      <c r="F28" s="161">
        <f t="shared" si="1"/>
        <v>30.67887687683104</v>
      </c>
      <c r="G28" s="116">
        <v>10.6639099121094</v>
      </c>
      <c r="H28" s="116">
        <v>7.6697192192077601</v>
      </c>
      <c r="I28" s="116">
        <v>18555</v>
      </c>
      <c r="J28" s="116">
        <v>144</v>
      </c>
      <c r="K28" s="116">
        <v>18411</v>
      </c>
      <c r="L28" s="116">
        <v>0</v>
      </c>
      <c r="M28" s="116">
        <v>0</v>
      </c>
      <c r="N28" s="116">
        <v>0</v>
      </c>
      <c r="O28" s="116">
        <v>0</v>
      </c>
      <c r="P28" s="116"/>
      <c r="Q28" s="116"/>
      <c r="R28" s="116"/>
      <c r="S28" s="116"/>
      <c r="T28" s="116"/>
      <c r="U28" s="116"/>
      <c r="V28" s="116"/>
      <c r="W28" s="116"/>
      <c r="X28" s="116">
        <v>5422.72705078125</v>
      </c>
      <c r="Y28" s="116"/>
      <c r="Z28" s="116"/>
      <c r="AA28" s="116"/>
      <c r="AB28" s="116"/>
      <c r="AC28" s="116"/>
      <c r="AD28" s="116"/>
      <c r="AE28" s="116"/>
      <c r="AF28" s="116"/>
      <c r="AG28" s="116"/>
      <c r="AH28" s="116"/>
      <c r="AI28" s="116"/>
      <c r="AJ28" s="116"/>
      <c r="AK28" s="116"/>
      <c r="AL28" s="116">
        <v>6211.4280327691004</v>
      </c>
      <c r="AM28" s="116">
        <v>4452.8029968417504</v>
      </c>
      <c r="AN28" s="116">
        <v>4466.4511782038098</v>
      </c>
      <c r="AO28" s="116"/>
      <c r="AP28" s="116"/>
      <c r="AQ28" s="116"/>
      <c r="AR28" s="116"/>
      <c r="AS28" s="116">
        <v>9.9299335479736293</v>
      </c>
      <c r="AT28" s="116">
        <v>8.4022855758666992</v>
      </c>
      <c r="AU28" s="116"/>
      <c r="AV28" s="116"/>
      <c r="AW28" s="116"/>
      <c r="AX28" s="116"/>
    </row>
    <row r="29" spans="1:53" s="113" customFormat="1">
      <c r="A29" s="116" t="s">
        <v>110</v>
      </c>
      <c r="B29" s="116" t="s">
        <v>219</v>
      </c>
      <c r="C29" s="116" t="s">
        <v>96</v>
      </c>
      <c r="D29" s="161">
        <v>54.389312744140604</v>
      </c>
      <c r="E29" s="161">
        <f t="shared" si="0"/>
        <v>61.648368835449197</v>
      </c>
      <c r="F29" s="161">
        <f t="shared" si="1"/>
        <v>47.141441345214801</v>
      </c>
      <c r="G29" s="116">
        <v>15.412092208862299</v>
      </c>
      <c r="H29" s="116">
        <v>11.7853603363037</v>
      </c>
      <c r="I29" s="116">
        <v>18797</v>
      </c>
      <c r="J29" s="116">
        <v>216</v>
      </c>
      <c r="K29" s="116">
        <v>18581</v>
      </c>
      <c r="L29" s="116">
        <v>0</v>
      </c>
      <c r="M29" s="116">
        <v>0</v>
      </c>
      <c r="N29" s="116">
        <v>0</v>
      </c>
      <c r="O29" s="116">
        <v>0</v>
      </c>
      <c r="P29" s="116"/>
      <c r="Q29" s="116"/>
      <c r="R29" s="116"/>
      <c r="S29" s="116"/>
      <c r="T29" s="116"/>
      <c r="U29" s="116"/>
      <c r="V29" s="116"/>
      <c r="W29" s="116"/>
      <c r="X29" s="116">
        <v>5631</v>
      </c>
      <c r="Y29" s="116"/>
      <c r="Z29" s="116"/>
      <c r="AA29" s="116"/>
      <c r="AB29" s="116"/>
      <c r="AC29" s="116"/>
      <c r="AD29" s="116"/>
      <c r="AE29" s="116"/>
      <c r="AF29" s="116"/>
      <c r="AG29" s="116"/>
      <c r="AH29" s="116"/>
      <c r="AI29" s="116"/>
      <c r="AJ29" s="116"/>
      <c r="AK29" s="116"/>
      <c r="AL29" s="116">
        <v>6081.5506569191302</v>
      </c>
      <c r="AM29" s="116">
        <v>4747.7219537462197</v>
      </c>
      <c r="AN29" s="116">
        <v>4763.0492400092298</v>
      </c>
      <c r="AO29" s="116"/>
      <c r="AP29" s="116"/>
      <c r="AQ29" s="116"/>
      <c r="AR29" s="116"/>
      <c r="AS29" s="116">
        <v>14.5228786468506</v>
      </c>
      <c r="AT29" s="116">
        <v>12.6725063323975</v>
      </c>
      <c r="AU29" s="116"/>
      <c r="AV29" s="116"/>
      <c r="AW29" s="116"/>
      <c r="AX29" s="116"/>
    </row>
    <row r="30" spans="1:53" s="113" customFormat="1">
      <c r="A30" s="116" t="s">
        <v>122</v>
      </c>
      <c r="B30" s="116" t="s">
        <v>7</v>
      </c>
      <c r="C30" s="116" t="s">
        <v>114</v>
      </c>
      <c r="D30" s="161">
        <v>0</v>
      </c>
      <c r="E30" s="161">
        <f t="shared" si="0"/>
        <v>0.80355769395828403</v>
      </c>
      <c r="F30" s="161">
        <f t="shared" si="1"/>
        <v>0</v>
      </c>
      <c r="G30" s="116">
        <v>0.20088942348957101</v>
      </c>
      <c r="H30" s="116">
        <v>0</v>
      </c>
      <c r="I30" s="116">
        <v>17547</v>
      </c>
      <c r="J30" s="116">
        <v>0</v>
      </c>
      <c r="K30" s="116">
        <v>17547</v>
      </c>
      <c r="L30" s="116">
        <v>0</v>
      </c>
      <c r="M30" s="116">
        <v>0</v>
      </c>
      <c r="N30" s="116">
        <v>0</v>
      </c>
      <c r="O30" s="116">
        <v>0</v>
      </c>
      <c r="P30" s="116"/>
      <c r="Q30" s="116"/>
      <c r="R30" s="116"/>
      <c r="S30" s="116"/>
      <c r="T30" s="116"/>
      <c r="U30" s="116"/>
      <c r="V30" s="116"/>
      <c r="W30" s="116"/>
      <c r="X30" s="116">
        <v>5422.72705078125</v>
      </c>
      <c r="Y30" s="116"/>
      <c r="Z30" s="116"/>
      <c r="AA30" s="116"/>
      <c r="AB30" s="116"/>
      <c r="AC30" s="116"/>
      <c r="AD30" s="116"/>
      <c r="AE30" s="116"/>
      <c r="AF30" s="116"/>
      <c r="AG30" s="116"/>
      <c r="AH30" s="116"/>
      <c r="AI30" s="116"/>
      <c r="AJ30" s="116"/>
      <c r="AK30" s="116"/>
      <c r="AL30" s="116">
        <v>0</v>
      </c>
      <c r="AM30" s="116">
        <v>4465.8929968247103</v>
      </c>
      <c r="AN30" s="116">
        <v>4465.8929968247303</v>
      </c>
      <c r="AO30" s="116"/>
      <c r="AP30" s="116"/>
      <c r="AQ30" s="116"/>
      <c r="AR30" s="116"/>
      <c r="AS30" s="116">
        <v>9.1790676116943401E-2</v>
      </c>
      <c r="AT30" s="116">
        <v>0</v>
      </c>
      <c r="AU30" s="116"/>
      <c r="AV30" s="116"/>
      <c r="AW30" s="116"/>
      <c r="AX30" s="116"/>
    </row>
    <row r="31" spans="1:53" s="113" customFormat="1">
      <c r="A31" s="116" t="s">
        <v>104</v>
      </c>
      <c r="B31" s="116" t="s">
        <v>7</v>
      </c>
      <c r="C31" s="116" t="s">
        <v>96</v>
      </c>
      <c r="D31" s="161">
        <v>0.32923233509063798</v>
      </c>
      <c r="E31" s="161">
        <f t="shared" si="0"/>
        <v>1.57262134552002</v>
      </c>
      <c r="F31" s="161">
        <f t="shared" si="1"/>
        <v>1.382729411125184E-2</v>
      </c>
      <c r="G31" s="116">
        <v>0.39315533638000499</v>
      </c>
      <c r="H31" s="116">
        <v>3.4568235278129599E-3</v>
      </c>
      <c r="I31" s="116">
        <v>14294</v>
      </c>
      <c r="J31" s="116">
        <v>1</v>
      </c>
      <c r="K31" s="116">
        <v>14293</v>
      </c>
      <c r="L31" s="116">
        <v>0</v>
      </c>
      <c r="M31" s="116">
        <v>0</v>
      </c>
      <c r="N31" s="116">
        <v>0</v>
      </c>
      <c r="O31" s="116">
        <v>0</v>
      </c>
      <c r="P31" s="116"/>
      <c r="Q31" s="116"/>
      <c r="R31" s="116"/>
      <c r="S31" s="116"/>
      <c r="T31" s="116"/>
      <c r="U31" s="116"/>
      <c r="V31" s="116"/>
      <c r="W31" s="116"/>
      <c r="X31" s="116">
        <v>5631</v>
      </c>
      <c r="Y31" s="116"/>
      <c r="Z31" s="116"/>
      <c r="AA31" s="116"/>
      <c r="AB31" s="116"/>
      <c r="AC31" s="116"/>
      <c r="AD31" s="116"/>
      <c r="AE31" s="116"/>
      <c r="AF31" s="116"/>
      <c r="AG31" s="116"/>
      <c r="AH31" s="116"/>
      <c r="AI31" s="116"/>
      <c r="AJ31" s="116"/>
      <c r="AK31" s="116"/>
      <c r="AL31" s="116">
        <v>22116.158203125</v>
      </c>
      <c r="AM31" s="116">
        <v>4618.8064659704196</v>
      </c>
      <c r="AN31" s="116">
        <v>4620.0305706113504</v>
      </c>
      <c r="AO31" s="116"/>
      <c r="AP31" s="116"/>
      <c r="AQ31" s="116"/>
      <c r="AR31" s="116"/>
      <c r="AS31" s="116">
        <v>0.204875484108925</v>
      </c>
      <c r="AT31" s="116">
        <v>2.2304920479655301E-2</v>
      </c>
      <c r="AU31" s="116"/>
      <c r="AV31" s="116"/>
      <c r="AW31" s="116"/>
      <c r="AX31" s="116"/>
    </row>
    <row r="32" spans="1:53" s="113" customFormat="1">
      <c r="A32" s="116" t="s">
        <v>129</v>
      </c>
      <c r="B32" s="116" t="s">
        <v>112</v>
      </c>
      <c r="C32" s="116" t="s">
        <v>114</v>
      </c>
      <c r="D32" s="161">
        <v>35.809390258789001</v>
      </c>
      <c r="E32" s="161">
        <f t="shared" si="0"/>
        <v>41.969188690185597</v>
      </c>
      <c r="F32" s="161">
        <f t="shared" si="1"/>
        <v>29.6576442718506</v>
      </c>
      <c r="G32" s="116">
        <v>10.492297172546399</v>
      </c>
      <c r="H32" s="116">
        <v>7.41441106796265</v>
      </c>
      <c r="I32" s="116">
        <v>17149</v>
      </c>
      <c r="J32" s="116">
        <v>130</v>
      </c>
      <c r="K32" s="116">
        <v>17019</v>
      </c>
      <c r="L32" s="116">
        <v>0</v>
      </c>
      <c r="M32" s="116">
        <v>0</v>
      </c>
      <c r="N32" s="116">
        <v>0</v>
      </c>
      <c r="O32" s="116">
        <v>0</v>
      </c>
      <c r="P32" s="116"/>
      <c r="Q32" s="116"/>
      <c r="R32" s="116"/>
      <c r="S32" s="116"/>
      <c r="T32" s="116"/>
      <c r="U32" s="116"/>
      <c r="V32" s="116"/>
      <c r="W32" s="116"/>
      <c r="X32" s="116">
        <v>5422.72705078125</v>
      </c>
      <c r="Y32" s="116"/>
      <c r="Z32" s="116"/>
      <c r="AA32" s="116"/>
      <c r="AB32" s="116"/>
      <c r="AC32" s="116"/>
      <c r="AD32" s="116"/>
      <c r="AE32" s="116"/>
      <c r="AF32" s="116"/>
      <c r="AG32" s="116"/>
      <c r="AH32" s="116"/>
      <c r="AI32" s="116"/>
      <c r="AJ32" s="116"/>
      <c r="AK32" s="116"/>
      <c r="AL32" s="116">
        <v>6120.6003981370204</v>
      </c>
      <c r="AM32" s="116">
        <v>4380.0423902375696</v>
      </c>
      <c r="AN32" s="116">
        <v>4393.2368937670699</v>
      </c>
      <c r="AO32" s="116"/>
      <c r="AP32" s="116"/>
      <c r="AQ32" s="116"/>
      <c r="AR32" s="116"/>
      <c r="AS32" s="116">
        <v>9.7377853393554705</v>
      </c>
      <c r="AT32" s="116">
        <v>8.1674356460571307</v>
      </c>
      <c r="AU32" s="116"/>
      <c r="AV32" s="116"/>
      <c r="AW32" s="116"/>
      <c r="AX32" s="116"/>
      <c r="AY32" s="114"/>
      <c r="AZ32" s="114"/>
      <c r="BA32" s="114"/>
    </row>
    <row r="33" spans="1:53" s="113" customFormat="1">
      <c r="A33" s="116" t="s">
        <v>111</v>
      </c>
      <c r="B33" s="116" t="s">
        <v>112</v>
      </c>
      <c r="C33" s="116" t="s">
        <v>96</v>
      </c>
      <c r="D33" s="161">
        <v>33.648480224609401</v>
      </c>
      <c r="E33" s="161">
        <f t="shared" si="0"/>
        <v>39.574798583984361</v>
      </c>
      <c r="F33" s="161">
        <f t="shared" si="1"/>
        <v>27.729612350463881</v>
      </c>
      <c r="G33" s="116">
        <v>9.8936996459960902</v>
      </c>
      <c r="H33" s="116">
        <v>6.9324030876159703</v>
      </c>
      <c r="I33" s="116">
        <v>17404</v>
      </c>
      <c r="J33" s="116">
        <v>124</v>
      </c>
      <c r="K33" s="116">
        <v>17280</v>
      </c>
      <c r="L33" s="116">
        <v>0</v>
      </c>
      <c r="M33" s="116">
        <v>0</v>
      </c>
      <c r="N33" s="116">
        <v>0</v>
      </c>
      <c r="O33" s="116">
        <v>0</v>
      </c>
      <c r="P33" s="116"/>
      <c r="Q33" s="116"/>
      <c r="R33" s="116"/>
      <c r="S33" s="116"/>
      <c r="T33" s="116"/>
      <c r="U33" s="116"/>
      <c r="V33" s="116"/>
      <c r="W33" s="116"/>
      <c r="X33" s="116">
        <v>5631</v>
      </c>
      <c r="Y33" s="116"/>
      <c r="Z33" s="116"/>
      <c r="AA33" s="116"/>
      <c r="AB33" s="116"/>
      <c r="AC33" s="116"/>
      <c r="AD33" s="116"/>
      <c r="AE33" s="116"/>
      <c r="AF33" s="116"/>
      <c r="AG33" s="116"/>
      <c r="AH33" s="116"/>
      <c r="AI33" s="116"/>
      <c r="AJ33" s="116"/>
      <c r="AK33" s="116"/>
      <c r="AL33" s="116">
        <v>6172.4067185924896</v>
      </c>
      <c r="AM33" s="116">
        <v>4677.2049410502104</v>
      </c>
      <c r="AN33" s="116">
        <v>4687.8579530253701</v>
      </c>
      <c r="AO33" s="116"/>
      <c r="AP33" s="116"/>
      <c r="AQ33" s="116"/>
      <c r="AR33" s="116"/>
      <c r="AS33" s="116">
        <v>9.1677942276000994</v>
      </c>
      <c r="AT33" s="116">
        <v>7.6569294929504403</v>
      </c>
      <c r="AU33" s="116"/>
      <c r="AV33" s="116"/>
      <c r="AW33" s="116"/>
      <c r="AX33" s="116"/>
      <c r="AY33" s="114"/>
      <c r="AZ33" s="114"/>
      <c r="BA33" s="114"/>
    </row>
    <row r="34" spans="1:53">
      <c r="D34" s="161"/>
      <c r="E34" s="161"/>
      <c r="F34" s="161"/>
    </row>
    <row r="35" spans="1:53">
      <c r="D35" s="161"/>
      <c r="E35" s="161"/>
      <c r="F35" s="161"/>
    </row>
    <row r="36" spans="1:53">
      <c r="D36" s="161"/>
      <c r="E36" s="161"/>
      <c r="F36" s="161"/>
    </row>
    <row r="37" spans="1:53">
      <c r="D37" s="161"/>
      <c r="E37" s="161"/>
      <c r="F37" s="161"/>
    </row>
    <row r="38" spans="1:53">
      <c r="D38" s="161"/>
      <c r="E38" s="161"/>
      <c r="F38" s="161"/>
    </row>
    <row r="39" spans="1:53">
      <c r="D39" s="161"/>
      <c r="E39" s="161"/>
      <c r="F39" s="161"/>
    </row>
    <row r="40" spans="1:53">
      <c r="D40" s="161"/>
      <c r="E40" s="161"/>
      <c r="F40" s="161"/>
    </row>
    <row r="41" spans="1:53">
      <c r="D41" s="161"/>
      <c r="E41" s="161"/>
      <c r="F41" s="161"/>
    </row>
    <row r="42" spans="1:53">
      <c r="D42" s="161"/>
      <c r="E42" s="161"/>
      <c r="F42" s="161"/>
    </row>
    <row r="43" spans="1:53">
      <c r="D43" s="161"/>
      <c r="E43" s="161"/>
      <c r="F43" s="161"/>
    </row>
    <row r="44" spans="1:53">
      <c r="D44" s="161"/>
      <c r="E44" s="161"/>
      <c r="F44" s="161"/>
    </row>
    <row r="45" spans="1:53">
      <c r="D45" s="161"/>
      <c r="E45" s="161"/>
      <c r="F45" s="161"/>
    </row>
    <row r="46" spans="1:53">
      <c r="D46" s="161"/>
      <c r="E46" s="161"/>
      <c r="F46" s="161"/>
    </row>
    <row r="47" spans="1:53">
      <c r="D47" s="161"/>
      <c r="E47" s="161"/>
      <c r="F47" s="161"/>
    </row>
    <row r="48" spans="1:53">
      <c r="D48" s="161"/>
      <c r="E48" s="161"/>
      <c r="F48" s="161"/>
    </row>
    <row r="49" spans="4:6">
      <c r="D49" s="161"/>
      <c r="E49" s="161"/>
      <c r="F49" s="161"/>
    </row>
    <row r="50" spans="4:6">
      <c r="D50" s="161"/>
      <c r="E50" s="161"/>
      <c r="F50" s="161"/>
    </row>
    <row r="51" spans="4:6">
      <c r="D51" s="161"/>
      <c r="E51" s="161"/>
      <c r="F51" s="161"/>
    </row>
    <row r="52" spans="4:6">
      <c r="D52" s="161"/>
      <c r="E52" s="161"/>
      <c r="F52" s="161"/>
    </row>
    <row r="53" spans="4:6">
      <c r="D53" s="161"/>
      <c r="E53" s="161"/>
      <c r="F53" s="161"/>
    </row>
    <row r="54" spans="4:6">
      <c r="D54" s="161"/>
      <c r="E54" s="161"/>
      <c r="F54" s="161"/>
    </row>
    <row r="55" spans="4:6">
      <c r="D55" s="161"/>
      <c r="E55" s="161"/>
      <c r="F55" s="161"/>
    </row>
    <row r="56" spans="4:6">
      <c r="D56" s="161"/>
      <c r="E56" s="161"/>
      <c r="F56" s="161"/>
    </row>
    <row r="57" spans="4:6">
      <c r="D57" s="161"/>
      <c r="E57" s="161"/>
      <c r="F57" s="161"/>
    </row>
    <row r="58" spans="4:6">
      <c r="D58" s="161"/>
      <c r="E58" s="161"/>
      <c r="F58" s="161"/>
    </row>
    <row r="59" spans="4:6">
      <c r="D59" s="161"/>
      <c r="E59" s="161"/>
      <c r="F59" s="161"/>
    </row>
    <row r="60" spans="4:6">
      <c r="D60" s="161"/>
      <c r="E60" s="161"/>
      <c r="F60" s="161"/>
    </row>
    <row r="61" spans="4:6">
      <c r="D61" s="161"/>
      <c r="E61" s="161"/>
      <c r="F61" s="161"/>
    </row>
    <row r="62" spans="4:6">
      <c r="D62" s="161"/>
      <c r="E62" s="161"/>
      <c r="F62" s="161"/>
    </row>
    <row r="63" spans="4:6">
      <c r="D63" s="161"/>
      <c r="E63" s="161"/>
      <c r="F63" s="161"/>
    </row>
    <row r="64" spans="4:6">
      <c r="D64" s="161"/>
      <c r="E64" s="161"/>
      <c r="F64" s="161"/>
    </row>
    <row r="65" spans="4:6">
      <c r="D65" s="161"/>
      <c r="E65" s="161"/>
      <c r="F65" s="161"/>
    </row>
  </sheetData>
  <autoFilter ref="A1:BA1" xr:uid="{4D8FD7B6-1CF6-A34B-9682-D1373F1701C1}">
    <sortState xmlns:xlrd2="http://schemas.microsoft.com/office/spreadsheetml/2017/richdata2" ref="A2:BA33">
      <sortCondition ref="B1:B33"/>
    </sortState>
  </autoFilter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zoomScale="50" zoomScaleNormal="50" workbookViewId="0">
      <selection activeCell="J7" sqref="J7:J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22" t="s">
        <v>190</v>
      </c>
      <c r="J6" s="122" t="s">
        <v>190</v>
      </c>
      <c r="K6" s="117" t="s">
        <v>191</v>
      </c>
      <c r="L6" s="117" t="s">
        <v>191</v>
      </c>
      <c r="M6" s="42" t="s">
        <v>36</v>
      </c>
      <c r="N6" s="43" t="s">
        <v>37</v>
      </c>
    </row>
    <row r="7" spans="2:14">
      <c r="B7" s="7" t="s">
        <v>1</v>
      </c>
      <c r="C7" s="31"/>
      <c r="D7" s="143"/>
      <c r="E7" s="144"/>
      <c r="F7" s="144"/>
      <c r="G7" s="144"/>
      <c r="H7" s="144"/>
      <c r="I7" s="123" t="s">
        <v>206</v>
      </c>
      <c r="J7" s="123" t="s">
        <v>7</v>
      </c>
      <c r="K7" s="118" t="s">
        <v>206</v>
      </c>
      <c r="L7" s="135" t="s">
        <v>7</v>
      </c>
      <c r="M7" s="148"/>
      <c r="N7" s="149"/>
    </row>
    <row r="8" spans="2:14">
      <c r="B8" s="7" t="s">
        <v>2</v>
      </c>
      <c r="C8" s="32"/>
      <c r="D8" s="22"/>
      <c r="E8" s="145"/>
      <c r="F8" s="145"/>
      <c r="G8" s="145"/>
      <c r="H8" s="145"/>
      <c r="I8" s="124" t="s">
        <v>207</v>
      </c>
      <c r="J8" s="125" t="s">
        <v>214</v>
      </c>
      <c r="K8" s="119" t="s">
        <v>207</v>
      </c>
      <c r="L8" s="136" t="s">
        <v>214</v>
      </c>
      <c r="M8" s="150"/>
      <c r="N8" s="133"/>
    </row>
    <row r="9" spans="2:14">
      <c r="B9" s="7" t="s">
        <v>3</v>
      </c>
      <c r="C9" s="32"/>
      <c r="D9" s="22"/>
      <c r="E9" s="145"/>
      <c r="F9" s="145"/>
      <c r="G9" s="145"/>
      <c r="H9" s="145"/>
      <c r="I9" s="124" t="s">
        <v>208</v>
      </c>
      <c r="J9" s="125" t="s">
        <v>215</v>
      </c>
      <c r="K9" s="119" t="s">
        <v>208</v>
      </c>
      <c r="L9" s="136" t="s">
        <v>215</v>
      </c>
      <c r="M9" s="150"/>
      <c r="N9" s="133"/>
    </row>
    <row r="10" spans="2:14">
      <c r="B10" s="7" t="s">
        <v>4</v>
      </c>
      <c r="C10" s="32"/>
      <c r="D10" s="22"/>
      <c r="E10" s="145"/>
      <c r="F10" s="145"/>
      <c r="G10" s="145"/>
      <c r="H10" s="145"/>
      <c r="I10" s="124" t="s">
        <v>209</v>
      </c>
      <c r="J10" s="125" t="s">
        <v>216</v>
      </c>
      <c r="K10" s="119" t="s">
        <v>209</v>
      </c>
      <c r="L10" s="136" t="s">
        <v>216</v>
      </c>
      <c r="M10" s="138">
        <v>16</v>
      </c>
      <c r="N10" s="139">
        <v>15</v>
      </c>
    </row>
    <row r="11" spans="2:14">
      <c r="B11" s="7" t="s">
        <v>5</v>
      </c>
      <c r="C11" s="32"/>
      <c r="D11" s="22"/>
      <c r="E11" s="145"/>
      <c r="F11" s="145"/>
      <c r="G11" s="145"/>
      <c r="H11" s="145"/>
      <c r="I11" s="124" t="s">
        <v>210</v>
      </c>
      <c r="J11" s="125" t="s">
        <v>217</v>
      </c>
      <c r="K11" s="119" t="s">
        <v>210</v>
      </c>
      <c r="L11" s="136" t="s">
        <v>217</v>
      </c>
      <c r="M11" s="108">
        <v>18</v>
      </c>
      <c r="N11" s="140">
        <v>17</v>
      </c>
    </row>
    <row r="12" spans="2:14">
      <c r="B12" s="7" t="s">
        <v>6</v>
      </c>
      <c r="C12" s="32"/>
      <c r="D12" s="22"/>
      <c r="E12" s="145"/>
      <c r="F12" s="145"/>
      <c r="G12" s="145"/>
      <c r="H12" s="145"/>
      <c r="I12" s="124" t="s">
        <v>211</v>
      </c>
      <c r="J12" s="125" t="s">
        <v>218</v>
      </c>
      <c r="K12" s="119" t="s">
        <v>211</v>
      </c>
      <c r="L12" s="136" t="s">
        <v>218</v>
      </c>
      <c r="M12" s="141"/>
      <c r="N12" s="133"/>
    </row>
    <row r="13" spans="2:14">
      <c r="B13" s="7" t="s">
        <v>8</v>
      </c>
      <c r="C13" s="32"/>
      <c r="D13" s="22"/>
      <c r="E13" s="145"/>
      <c r="F13" s="145"/>
      <c r="G13" s="145"/>
      <c r="H13" s="145"/>
      <c r="I13" s="125" t="s">
        <v>212</v>
      </c>
      <c r="J13" s="125" t="s">
        <v>219</v>
      </c>
      <c r="K13" s="120" t="s">
        <v>212</v>
      </c>
      <c r="L13" s="136" t="s">
        <v>219</v>
      </c>
      <c r="M13" s="141"/>
      <c r="N13" s="133"/>
    </row>
    <row r="14" spans="2:14" ht="16" thickBot="1">
      <c r="B14" s="8" t="s">
        <v>9</v>
      </c>
      <c r="C14" s="33"/>
      <c r="D14" s="146"/>
      <c r="E14" s="147"/>
      <c r="F14" s="147"/>
      <c r="G14" s="147"/>
      <c r="H14" s="147"/>
      <c r="I14" s="126" t="s">
        <v>213</v>
      </c>
      <c r="J14" s="126" t="s">
        <v>7</v>
      </c>
      <c r="K14" s="121" t="s">
        <v>213</v>
      </c>
      <c r="L14" s="137" t="s">
        <v>7</v>
      </c>
      <c r="M14" s="142"/>
      <c r="N14" s="134"/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165" t="s">
        <v>32</v>
      </c>
      <c r="H17" s="165"/>
      <c r="I17" s="165"/>
      <c r="J17" s="151"/>
      <c r="K17" s="152"/>
      <c r="L17" s="152"/>
      <c r="M17" s="153"/>
      <c r="N17" s="1"/>
    </row>
    <row r="18" spans="2:14">
      <c r="B18" s="3"/>
      <c r="C18" s="4" t="s">
        <v>10</v>
      </c>
      <c r="D18" s="9">
        <v>20</v>
      </c>
      <c r="E18" s="17"/>
      <c r="F18" s="2"/>
      <c r="G18" s="165"/>
      <c r="H18" s="165"/>
      <c r="I18" s="165"/>
      <c r="J18" s="154"/>
      <c r="K18" s="154"/>
      <c r="L18" s="155"/>
      <c r="M18" s="155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65"/>
      <c r="H19" s="165"/>
      <c r="I19" s="165"/>
      <c r="J19" s="154"/>
      <c r="K19" s="154"/>
      <c r="L19" s="155"/>
      <c r="M19" s="155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65"/>
      <c r="H20" s="165"/>
      <c r="I20" s="165"/>
      <c r="J20" s="154"/>
      <c r="K20" s="154"/>
      <c r="L20" s="155"/>
      <c r="M20" s="155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65"/>
      <c r="H21" s="165"/>
      <c r="I21" s="165"/>
      <c r="J21" s="154"/>
      <c r="K21" s="154"/>
      <c r="L21" s="155"/>
      <c r="M21" s="155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2"/>
      <c r="H22" s="2"/>
      <c r="I22" s="2"/>
      <c r="J22" s="154"/>
      <c r="K22" s="154"/>
      <c r="L22" s="155"/>
      <c r="M22" s="155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2"/>
      <c r="H23" s="2"/>
      <c r="I23" s="2"/>
      <c r="J23" s="154"/>
      <c r="K23" s="154"/>
      <c r="L23" s="155"/>
      <c r="M23" s="155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154"/>
      <c r="K24" s="154"/>
      <c r="L24" s="155"/>
      <c r="M24" s="155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2"/>
      <c r="H25" s="2"/>
      <c r="I25" s="2"/>
      <c r="J25" s="154"/>
      <c r="K25" s="154"/>
      <c r="L25" s="155"/>
      <c r="M25" s="155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27">
        <v>3</v>
      </c>
      <c r="C30" s="128" t="s">
        <v>29</v>
      </c>
      <c r="D30" s="128" t="s">
        <v>28</v>
      </c>
      <c r="E30" s="129" t="s">
        <v>30</v>
      </c>
    </row>
    <row r="31" spans="2:14">
      <c r="B31" s="130">
        <v>4</v>
      </c>
      <c r="C31" s="131" t="s">
        <v>34</v>
      </c>
      <c r="D31" s="131" t="s">
        <v>33</v>
      </c>
      <c r="E31" s="132" t="s">
        <v>35</v>
      </c>
    </row>
    <row r="32" spans="2:14">
      <c r="B32" s="108">
        <v>5</v>
      </c>
      <c r="C32" s="106"/>
      <c r="D32" s="107" t="s">
        <v>187</v>
      </c>
      <c r="E32" s="109"/>
    </row>
  </sheetData>
  <mergeCells count="1">
    <mergeCell ref="G17:I21"/>
  </mergeCells>
  <phoneticPr fontId="5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zoomScale="60" zoomScaleNormal="60" workbookViewId="0">
      <selection activeCell="J7" sqref="A1:XFD1048576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162</v>
      </c>
    </row>
    <row r="3" spans="1:14">
      <c r="B3" s="38" t="s">
        <v>163</v>
      </c>
    </row>
    <row r="4" spans="1:14" ht="16" thickBot="1">
      <c r="C4" s="168" t="s">
        <v>188</v>
      </c>
      <c r="D4" s="168"/>
      <c r="E4" s="168"/>
      <c r="F4" s="168"/>
      <c r="I4" s="168" t="s">
        <v>189</v>
      </c>
      <c r="J4" s="168"/>
      <c r="K4" s="168"/>
      <c r="L4" s="168"/>
    </row>
    <row r="5" spans="1:14">
      <c r="B5" s="46" t="s">
        <v>0</v>
      </c>
      <c r="C5" s="47">
        <v>1</v>
      </c>
      <c r="D5" s="47">
        <v>2</v>
      </c>
      <c r="E5" s="47">
        <v>3</v>
      </c>
      <c r="F5" s="47">
        <v>4</v>
      </c>
      <c r="G5" s="47">
        <v>5</v>
      </c>
      <c r="H5" s="47">
        <v>6</v>
      </c>
      <c r="I5" s="47">
        <v>7</v>
      </c>
      <c r="J5" s="47">
        <v>8</v>
      </c>
      <c r="K5" s="47">
        <v>9</v>
      </c>
      <c r="L5" s="47">
        <v>10</v>
      </c>
      <c r="M5" s="47">
        <v>11</v>
      </c>
      <c r="N5" s="48">
        <v>12</v>
      </c>
    </row>
    <row r="6" spans="1:14" ht="16" thickBot="1">
      <c r="B6" s="49"/>
      <c r="C6" s="110" t="s">
        <v>96</v>
      </c>
      <c r="D6" s="110" t="s">
        <v>96</v>
      </c>
      <c r="E6" s="111" t="s">
        <v>114</v>
      </c>
      <c r="F6" s="111" t="s">
        <v>114</v>
      </c>
      <c r="G6" s="112"/>
      <c r="H6" s="112"/>
      <c r="I6" s="110" t="s">
        <v>96</v>
      </c>
      <c r="J6" s="110" t="s">
        <v>96</v>
      </c>
      <c r="K6" s="111" t="s">
        <v>114</v>
      </c>
      <c r="L6" s="111" t="s">
        <v>114</v>
      </c>
      <c r="M6" s="112"/>
      <c r="N6" s="112"/>
    </row>
    <row r="7" spans="1:14">
      <c r="B7" s="49" t="s">
        <v>1</v>
      </c>
      <c r="C7" s="50" t="s">
        <v>206</v>
      </c>
      <c r="D7" s="51" t="s">
        <v>7</v>
      </c>
      <c r="E7" s="52" t="s">
        <v>206</v>
      </c>
      <c r="F7" s="53" t="s">
        <v>7</v>
      </c>
      <c r="G7" s="54"/>
      <c r="H7" s="54"/>
      <c r="I7" s="51" t="s">
        <v>192</v>
      </c>
      <c r="J7" s="51" t="s">
        <v>7</v>
      </c>
      <c r="K7" s="52" t="s">
        <v>192</v>
      </c>
      <c r="L7" s="53" t="s">
        <v>7</v>
      </c>
      <c r="M7" s="54"/>
      <c r="N7" s="55"/>
    </row>
    <row r="8" spans="1:14">
      <c r="B8" s="49" t="s">
        <v>2</v>
      </c>
      <c r="C8" s="56" t="s">
        <v>207</v>
      </c>
      <c r="D8" s="57" t="s">
        <v>214</v>
      </c>
      <c r="E8" s="58" t="s">
        <v>207</v>
      </c>
      <c r="F8" s="58" t="s">
        <v>214</v>
      </c>
      <c r="G8" s="59"/>
      <c r="H8" s="59"/>
      <c r="I8" s="60" t="s">
        <v>193</v>
      </c>
      <c r="J8" s="57" t="s">
        <v>200</v>
      </c>
      <c r="K8" s="58" t="s">
        <v>193</v>
      </c>
      <c r="L8" s="58" t="s">
        <v>200</v>
      </c>
      <c r="M8" s="59"/>
      <c r="N8" s="61"/>
    </row>
    <row r="9" spans="1:14">
      <c r="B9" s="49" t="s">
        <v>3</v>
      </c>
      <c r="C9" s="56" t="s">
        <v>208</v>
      </c>
      <c r="D9" s="57" t="s">
        <v>215</v>
      </c>
      <c r="E9" s="58" t="s">
        <v>208</v>
      </c>
      <c r="F9" s="58" t="s">
        <v>215</v>
      </c>
      <c r="G9" s="59"/>
      <c r="H9" s="59"/>
      <c r="I9" s="60" t="s">
        <v>194</v>
      </c>
      <c r="J9" s="57" t="s">
        <v>201</v>
      </c>
      <c r="K9" s="58" t="s">
        <v>194</v>
      </c>
      <c r="L9" s="58" t="s">
        <v>201</v>
      </c>
      <c r="M9" s="59"/>
      <c r="N9" s="61"/>
    </row>
    <row r="10" spans="1:14">
      <c r="B10" s="49" t="s">
        <v>4</v>
      </c>
      <c r="C10" s="56" t="s">
        <v>209</v>
      </c>
      <c r="D10" s="57" t="s">
        <v>216</v>
      </c>
      <c r="E10" s="58" t="s">
        <v>209</v>
      </c>
      <c r="F10" s="58" t="s">
        <v>216</v>
      </c>
      <c r="G10" s="59"/>
      <c r="H10" s="59"/>
      <c r="I10" s="60" t="s">
        <v>195</v>
      </c>
      <c r="J10" s="57" t="s">
        <v>202</v>
      </c>
      <c r="K10" s="58" t="s">
        <v>195</v>
      </c>
      <c r="L10" s="58" t="s">
        <v>202</v>
      </c>
      <c r="M10" s="59"/>
      <c r="N10" s="61"/>
    </row>
    <row r="11" spans="1:14">
      <c r="B11" s="49" t="s">
        <v>5</v>
      </c>
      <c r="C11" s="56" t="s">
        <v>210</v>
      </c>
      <c r="D11" s="57" t="s">
        <v>217</v>
      </c>
      <c r="E11" s="58" t="s">
        <v>210</v>
      </c>
      <c r="F11" s="58" t="s">
        <v>217</v>
      </c>
      <c r="G11" s="59"/>
      <c r="H11" s="59"/>
      <c r="I11" s="60" t="s">
        <v>196</v>
      </c>
      <c r="J11" s="57" t="s">
        <v>203</v>
      </c>
      <c r="K11" s="58" t="s">
        <v>196</v>
      </c>
      <c r="L11" s="58" t="s">
        <v>203</v>
      </c>
      <c r="M11" s="59"/>
      <c r="N11" s="61"/>
    </row>
    <row r="12" spans="1:14">
      <c r="B12" s="49" t="s">
        <v>6</v>
      </c>
      <c r="C12" s="56" t="s">
        <v>211</v>
      </c>
      <c r="D12" s="57" t="s">
        <v>218</v>
      </c>
      <c r="E12" s="58" t="s">
        <v>211</v>
      </c>
      <c r="F12" s="58" t="s">
        <v>218</v>
      </c>
      <c r="G12" s="59"/>
      <c r="H12" s="59"/>
      <c r="I12" s="60" t="s">
        <v>197</v>
      </c>
      <c r="J12" s="57" t="s">
        <v>204</v>
      </c>
      <c r="K12" s="58" t="s">
        <v>197</v>
      </c>
      <c r="L12" s="58" t="s">
        <v>204</v>
      </c>
      <c r="M12" s="59"/>
      <c r="N12" s="61"/>
    </row>
    <row r="13" spans="1:14">
      <c r="B13" s="49" t="s">
        <v>8</v>
      </c>
      <c r="C13" s="56" t="s">
        <v>212</v>
      </c>
      <c r="D13" s="57" t="s">
        <v>219</v>
      </c>
      <c r="E13" s="58" t="s">
        <v>212</v>
      </c>
      <c r="F13" s="58" t="s">
        <v>219</v>
      </c>
      <c r="G13" s="59"/>
      <c r="H13" s="59"/>
      <c r="I13" s="60" t="s">
        <v>198</v>
      </c>
      <c r="J13" s="57" t="s">
        <v>205</v>
      </c>
      <c r="K13" s="58" t="s">
        <v>198</v>
      </c>
      <c r="L13" s="58" t="s">
        <v>205</v>
      </c>
      <c r="M13" s="59"/>
      <c r="N13" s="61"/>
    </row>
    <row r="14" spans="1:14" ht="16" thickBot="1">
      <c r="B14" s="62" t="s">
        <v>9</v>
      </c>
      <c r="C14" s="63" t="s">
        <v>213</v>
      </c>
      <c r="D14" s="64" t="s">
        <v>112</v>
      </c>
      <c r="E14" s="65" t="s">
        <v>213</v>
      </c>
      <c r="F14" s="66" t="s">
        <v>112</v>
      </c>
      <c r="G14" s="67"/>
      <c r="H14" s="67"/>
      <c r="I14" s="64" t="s">
        <v>199</v>
      </c>
      <c r="J14" s="64" t="s">
        <v>112</v>
      </c>
      <c r="K14" s="65" t="s">
        <v>199</v>
      </c>
      <c r="L14" s="66" t="s">
        <v>112</v>
      </c>
      <c r="M14" s="67"/>
      <c r="N14" s="68"/>
    </row>
    <row r="15" spans="1:14">
      <c r="C15" s="69"/>
      <c r="D15" s="69"/>
      <c r="E15" s="69"/>
      <c r="F15" s="69"/>
    </row>
    <row r="16" spans="1:14">
      <c r="B16" s="70" t="s">
        <v>164</v>
      </c>
      <c r="C16" s="69"/>
      <c r="D16" s="69"/>
      <c r="E16" s="69"/>
    </row>
    <row r="17" spans="2:20">
      <c r="C17" s="69"/>
      <c r="E17" s="69"/>
      <c r="F17" s="69"/>
    </row>
    <row r="18" spans="2:20" hidden="1">
      <c r="B18" s="46" t="s">
        <v>0</v>
      </c>
      <c r="C18" s="71">
        <v>1</v>
      </c>
      <c r="D18" s="71">
        <v>2</v>
      </c>
      <c r="E18" s="71">
        <v>3</v>
      </c>
      <c r="F18" s="71">
        <v>4</v>
      </c>
      <c r="G18" s="47">
        <v>5</v>
      </c>
      <c r="H18" s="47">
        <v>6</v>
      </c>
      <c r="I18" s="47">
        <v>7</v>
      </c>
      <c r="J18" s="47">
        <v>8</v>
      </c>
      <c r="K18" s="47">
        <v>9</v>
      </c>
      <c r="L18" s="47">
        <v>10</v>
      </c>
      <c r="M18" s="47">
        <v>11</v>
      </c>
      <c r="N18" s="48">
        <v>12</v>
      </c>
    </row>
    <row r="19" spans="2:20" hidden="1">
      <c r="B19" s="49"/>
      <c r="C19" s="72" t="s">
        <v>96</v>
      </c>
      <c r="D19" s="73" t="s">
        <v>96</v>
      </c>
      <c r="E19" s="73" t="s">
        <v>96</v>
      </c>
      <c r="F19" s="74" t="s">
        <v>96</v>
      </c>
      <c r="G19" s="73" t="s">
        <v>96</v>
      </c>
      <c r="H19" s="74" t="s">
        <v>96</v>
      </c>
      <c r="I19" s="75" t="s">
        <v>114</v>
      </c>
      <c r="J19" s="52" t="s">
        <v>114</v>
      </c>
      <c r="K19" s="52" t="s">
        <v>114</v>
      </c>
      <c r="L19" s="52" t="s">
        <v>114</v>
      </c>
      <c r="M19" s="52" t="s">
        <v>114</v>
      </c>
      <c r="N19" s="76" t="s">
        <v>114</v>
      </c>
      <c r="P19" s="38" t="str">
        <f>CONCATENATE(E20, "-5b")</f>
        <v>A08-8b-5b</v>
      </c>
      <c r="Q19" s="38" t="str">
        <f>CONCATENATE(F20, "-5b")</f>
        <v>NTC-8b-5b</v>
      </c>
      <c r="S19" s="75" t="s">
        <v>114</v>
      </c>
      <c r="T19" s="76" t="s">
        <v>114</v>
      </c>
    </row>
    <row r="20" spans="2:20" hidden="1">
      <c r="B20" s="49" t="s">
        <v>1</v>
      </c>
      <c r="C20" s="56" t="s">
        <v>165</v>
      </c>
      <c r="D20" s="60" t="s">
        <v>166</v>
      </c>
      <c r="E20" s="60" t="s">
        <v>167</v>
      </c>
      <c r="F20" s="77" t="s">
        <v>168</v>
      </c>
      <c r="G20" s="60" t="s">
        <v>169</v>
      </c>
      <c r="H20" s="77" t="s">
        <v>7</v>
      </c>
      <c r="I20" s="78" t="s">
        <v>165</v>
      </c>
      <c r="J20" s="79" t="s">
        <v>166</v>
      </c>
      <c r="K20" s="58" t="s">
        <v>167</v>
      </c>
      <c r="L20" s="79" t="s">
        <v>168</v>
      </c>
      <c r="M20" s="58" t="s">
        <v>169</v>
      </c>
      <c r="N20" s="80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1" t="s">
        <v>95</v>
      </c>
      <c r="T20" s="80" t="s">
        <v>7</v>
      </c>
    </row>
    <row r="21" spans="2:20" hidden="1">
      <c r="B21" s="49" t="s">
        <v>2</v>
      </c>
      <c r="C21" s="56" t="s">
        <v>170</v>
      </c>
      <c r="D21" s="60" t="s">
        <v>165</v>
      </c>
      <c r="E21" s="60" t="s">
        <v>171</v>
      </c>
      <c r="F21" s="77" t="s">
        <v>167</v>
      </c>
      <c r="G21" s="60" t="s">
        <v>169</v>
      </c>
      <c r="H21" s="77" t="s">
        <v>169</v>
      </c>
      <c r="I21" s="78" t="s">
        <v>170</v>
      </c>
      <c r="J21" s="58" t="s">
        <v>165</v>
      </c>
      <c r="K21" s="58" t="s">
        <v>171</v>
      </c>
      <c r="L21" s="58" t="s">
        <v>167</v>
      </c>
      <c r="M21" s="58" t="s">
        <v>169</v>
      </c>
      <c r="N21" s="82" t="s">
        <v>169</v>
      </c>
      <c r="P21" s="38" t="str">
        <f t="shared" si="0"/>
        <v>C08-8b-5b</v>
      </c>
      <c r="Q21" s="38" t="str">
        <f t="shared" si="0"/>
        <v>B08-8b-5b</v>
      </c>
      <c r="S21" s="81" t="s">
        <v>97</v>
      </c>
      <c r="T21" s="80" t="s">
        <v>104</v>
      </c>
    </row>
    <row r="22" spans="2:20" hidden="1">
      <c r="B22" s="49" t="s">
        <v>3</v>
      </c>
      <c r="C22" s="56" t="s">
        <v>172</v>
      </c>
      <c r="D22" s="60" t="s">
        <v>170</v>
      </c>
      <c r="E22" s="60" t="s">
        <v>173</v>
      </c>
      <c r="F22" s="77" t="s">
        <v>171</v>
      </c>
      <c r="G22" s="60" t="s">
        <v>169</v>
      </c>
      <c r="H22" s="77" t="s">
        <v>169</v>
      </c>
      <c r="I22" s="78" t="s">
        <v>172</v>
      </c>
      <c r="J22" s="58" t="s">
        <v>170</v>
      </c>
      <c r="K22" s="58" t="s">
        <v>173</v>
      </c>
      <c r="L22" s="58" t="s">
        <v>171</v>
      </c>
      <c r="M22" s="58" t="s">
        <v>169</v>
      </c>
      <c r="N22" s="82" t="s">
        <v>169</v>
      </c>
      <c r="P22" s="38" t="str">
        <f t="shared" si="0"/>
        <v>D08-8b-5b</v>
      </c>
      <c r="Q22" s="38" t="str">
        <f t="shared" si="0"/>
        <v>C08-8b-5b</v>
      </c>
      <c r="S22" s="81" t="s">
        <v>98</v>
      </c>
      <c r="T22" s="80" t="s">
        <v>105</v>
      </c>
    </row>
    <row r="23" spans="2:20" hidden="1">
      <c r="B23" s="49" t="s">
        <v>4</v>
      </c>
      <c r="C23" s="56" t="s">
        <v>174</v>
      </c>
      <c r="D23" s="60" t="s">
        <v>172</v>
      </c>
      <c r="E23" s="60" t="s">
        <v>175</v>
      </c>
      <c r="F23" s="77" t="s">
        <v>173</v>
      </c>
      <c r="G23" s="60" t="s">
        <v>169</v>
      </c>
      <c r="H23" s="77" t="s">
        <v>169</v>
      </c>
      <c r="I23" s="78" t="s">
        <v>174</v>
      </c>
      <c r="J23" s="58" t="s">
        <v>172</v>
      </c>
      <c r="K23" s="58" t="s">
        <v>175</v>
      </c>
      <c r="L23" s="58" t="s">
        <v>173</v>
      </c>
      <c r="M23" s="58" t="s">
        <v>169</v>
      </c>
      <c r="N23" s="82" t="s">
        <v>169</v>
      </c>
      <c r="P23" s="38" t="str">
        <f t="shared" si="0"/>
        <v>E08-8b-5b</v>
      </c>
      <c r="Q23" s="38" t="str">
        <f t="shared" si="0"/>
        <v>D08-8b-5b</v>
      </c>
      <c r="S23" s="81" t="s">
        <v>99</v>
      </c>
      <c r="T23" s="80" t="s">
        <v>106</v>
      </c>
    </row>
    <row r="24" spans="2:20" hidden="1">
      <c r="B24" s="49" t="s">
        <v>5</v>
      </c>
      <c r="C24" s="56" t="s">
        <v>176</v>
      </c>
      <c r="D24" s="60" t="s">
        <v>174</v>
      </c>
      <c r="E24" s="60" t="s">
        <v>177</v>
      </c>
      <c r="F24" s="77" t="s">
        <v>175</v>
      </c>
      <c r="G24" s="60" t="s">
        <v>169</v>
      </c>
      <c r="H24" s="77" t="s">
        <v>169</v>
      </c>
      <c r="I24" s="78" t="s">
        <v>176</v>
      </c>
      <c r="J24" s="58" t="s">
        <v>174</v>
      </c>
      <c r="K24" s="58" t="s">
        <v>177</v>
      </c>
      <c r="L24" s="58" t="s">
        <v>175</v>
      </c>
      <c r="M24" s="58" t="s">
        <v>169</v>
      </c>
      <c r="N24" s="82" t="s">
        <v>169</v>
      </c>
      <c r="P24" s="38" t="str">
        <f t="shared" si="0"/>
        <v>F08-8b-5b</v>
      </c>
      <c r="Q24" s="38" t="str">
        <f t="shared" si="0"/>
        <v>E08-8b-5b</v>
      </c>
      <c r="S24" s="81" t="s">
        <v>100</v>
      </c>
      <c r="T24" s="80" t="s">
        <v>107</v>
      </c>
    </row>
    <row r="25" spans="2:20" hidden="1">
      <c r="B25" s="49" t="s">
        <v>6</v>
      </c>
      <c r="C25" s="56" t="s">
        <v>178</v>
      </c>
      <c r="D25" s="60" t="s">
        <v>176</v>
      </c>
      <c r="E25" s="60" t="s">
        <v>179</v>
      </c>
      <c r="F25" s="77" t="s">
        <v>177</v>
      </c>
      <c r="G25" s="60" t="s">
        <v>169</v>
      </c>
      <c r="H25" s="77" t="s">
        <v>169</v>
      </c>
      <c r="I25" s="78" t="s">
        <v>178</v>
      </c>
      <c r="J25" s="58" t="s">
        <v>176</v>
      </c>
      <c r="K25" s="58" t="s">
        <v>179</v>
      </c>
      <c r="L25" s="58" t="s">
        <v>177</v>
      </c>
      <c r="M25" s="58" t="s">
        <v>169</v>
      </c>
      <c r="N25" s="82" t="s">
        <v>169</v>
      </c>
      <c r="P25" s="38" t="str">
        <f t="shared" si="0"/>
        <v>G08-8b-5b</v>
      </c>
      <c r="Q25" s="38" t="str">
        <f t="shared" si="0"/>
        <v>F08-8b-5b</v>
      </c>
      <c r="S25" s="81" t="s">
        <v>101</v>
      </c>
      <c r="T25" s="80" t="s">
        <v>108</v>
      </c>
    </row>
    <row r="26" spans="2:20" hidden="1">
      <c r="B26" s="49" t="s">
        <v>8</v>
      </c>
      <c r="C26" s="56" t="s">
        <v>180</v>
      </c>
      <c r="D26" s="60" t="s">
        <v>178</v>
      </c>
      <c r="E26" s="60" t="s">
        <v>181</v>
      </c>
      <c r="F26" s="77" t="s">
        <v>179</v>
      </c>
      <c r="G26" s="60" t="s">
        <v>169</v>
      </c>
      <c r="H26" s="77" t="s">
        <v>169</v>
      </c>
      <c r="I26" s="78" t="s">
        <v>180</v>
      </c>
      <c r="J26" s="58" t="s">
        <v>178</v>
      </c>
      <c r="K26" s="58" t="s">
        <v>181</v>
      </c>
      <c r="L26" s="58" t="s">
        <v>179</v>
      </c>
      <c r="M26" s="58" t="s">
        <v>169</v>
      </c>
      <c r="N26" s="82" t="s">
        <v>169</v>
      </c>
      <c r="P26" s="38" t="str">
        <f t="shared" si="0"/>
        <v>H08-8b-5b</v>
      </c>
      <c r="Q26" s="38" t="str">
        <f t="shared" si="0"/>
        <v>Positive Control-8b-5b</v>
      </c>
      <c r="S26" s="81" t="s">
        <v>102</v>
      </c>
      <c r="T26" s="80" t="s">
        <v>109</v>
      </c>
    </row>
    <row r="27" spans="2:20" ht="16" hidden="1" thickBot="1">
      <c r="B27" s="62" t="s">
        <v>9</v>
      </c>
      <c r="C27" s="63" t="s">
        <v>182</v>
      </c>
      <c r="D27" s="64" t="s">
        <v>183</v>
      </c>
      <c r="E27" s="64" t="s">
        <v>184</v>
      </c>
      <c r="F27" s="83" t="s">
        <v>185</v>
      </c>
      <c r="G27" s="64" t="s">
        <v>169</v>
      </c>
      <c r="H27" s="83" t="s">
        <v>112</v>
      </c>
      <c r="I27" s="84" t="s">
        <v>182</v>
      </c>
      <c r="J27" s="66" t="s">
        <v>183</v>
      </c>
      <c r="K27" s="65" t="s">
        <v>184</v>
      </c>
      <c r="L27" s="66" t="s">
        <v>185</v>
      </c>
      <c r="M27" s="65" t="s">
        <v>169</v>
      </c>
      <c r="N27" s="85" t="s">
        <v>112</v>
      </c>
      <c r="P27" s="38" t="str">
        <f t="shared" si="0"/>
        <v>-5b</v>
      </c>
      <c r="Q27" s="38" t="str">
        <f t="shared" si="0"/>
        <v>-5b</v>
      </c>
      <c r="S27" s="86" t="s">
        <v>103</v>
      </c>
      <c r="T27" s="85" t="s">
        <v>112</v>
      </c>
    </row>
    <row r="28" spans="2:20" ht="16" thickBot="1"/>
    <row r="29" spans="2:20" ht="16" thickBot="1">
      <c r="B29" s="87"/>
      <c r="C29" s="88" t="s">
        <v>186</v>
      </c>
      <c r="D29" s="89"/>
      <c r="E29" s="90"/>
      <c r="F29" s="91"/>
      <c r="G29" s="91"/>
      <c r="H29" s="169"/>
      <c r="I29" s="169"/>
      <c r="J29" s="91"/>
      <c r="K29" s="91"/>
      <c r="L29" s="91"/>
      <c r="M29" s="91"/>
      <c r="N29" s="91"/>
    </row>
    <row r="30" spans="2:20">
      <c r="B30" s="46"/>
      <c r="C30" s="92" t="s">
        <v>10</v>
      </c>
      <c r="D30" s="93">
        <v>34</v>
      </c>
      <c r="E30" s="94"/>
      <c r="F30" s="95"/>
      <c r="G30" s="95"/>
      <c r="H30" s="167"/>
      <c r="I30" s="167"/>
      <c r="J30" s="95"/>
      <c r="K30" s="95"/>
      <c r="L30" s="95"/>
      <c r="M30" s="95"/>
      <c r="N30" s="95"/>
    </row>
    <row r="31" spans="2:20">
      <c r="B31" s="96" t="s">
        <v>11</v>
      </c>
      <c r="C31" s="97">
        <v>5</v>
      </c>
      <c r="D31" s="93">
        <f>(C31*$D$30) * 1.1</f>
        <v>187.00000000000003</v>
      </c>
      <c r="E31" s="94"/>
      <c r="F31" s="95"/>
      <c r="G31" s="95"/>
      <c r="H31" s="167"/>
      <c r="I31" s="167"/>
      <c r="J31" s="95"/>
      <c r="K31" s="95"/>
      <c r="L31" s="95"/>
      <c r="M31" s="95"/>
      <c r="N31" s="95"/>
    </row>
    <row r="32" spans="2:20">
      <c r="B32" s="96" t="s">
        <v>12</v>
      </c>
      <c r="C32" s="97">
        <v>2</v>
      </c>
      <c r="D32" s="93">
        <f>(C32*$D$30) * 1.1</f>
        <v>74.800000000000011</v>
      </c>
      <c r="E32" s="94"/>
      <c r="F32" s="95"/>
      <c r="G32" s="95"/>
      <c r="H32" s="166"/>
      <c r="I32" s="166"/>
      <c r="J32" s="95"/>
      <c r="K32" s="95"/>
      <c r="L32" s="95"/>
      <c r="M32" s="95"/>
      <c r="N32" s="95"/>
    </row>
    <row r="33" spans="2:14">
      <c r="B33" s="96" t="s">
        <v>13</v>
      </c>
      <c r="C33" s="97">
        <v>1</v>
      </c>
      <c r="D33" s="93">
        <f>(C33*$D$30) * 1.1</f>
        <v>37.400000000000006</v>
      </c>
      <c r="E33" s="94"/>
      <c r="F33" s="95"/>
      <c r="G33" s="95"/>
      <c r="H33" s="167"/>
      <c r="I33" s="167"/>
      <c r="J33" s="95"/>
      <c r="K33" s="95"/>
      <c r="L33" s="91"/>
      <c r="M33" s="91"/>
      <c r="N33" s="91"/>
    </row>
    <row r="34" spans="2:14">
      <c r="B34" s="96" t="s">
        <v>14</v>
      </c>
      <c r="C34" s="97">
        <v>2</v>
      </c>
      <c r="D34" s="93">
        <f>(C34*$D$30) * 1.1</f>
        <v>74.800000000000011</v>
      </c>
      <c r="E34" s="94"/>
      <c r="F34" s="95"/>
      <c r="G34" s="95"/>
      <c r="H34" s="95"/>
      <c r="I34" s="95"/>
      <c r="J34" s="95"/>
      <c r="K34" s="95"/>
      <c r="L34" s="91"/>
      <c r="M34" s="91"/>
      <c r="N34" s="91"/>
    </row>
    <row r="35" spans="2:14">
      <c r="B35" s="96" t="s">
        <v>15</v>
      </c>
      <c r="C35" s="97">
        <v>5</v>
      </c>
      <c r="D35" s="93">
        <f>(C35*$D$30) * 1.1</f>
        <v>187.00000000000003</v>
      </c>
      <c r="E35" s="94"/>
      <c r="F35" s="95"/>
      <c r="G35" s="95"/>
      <c r="H35" s="95"/>
      <c r="I35" s="95"/>
      <c r="J35" s="95"/>
      <c r="K35" s="95"/>
      <c r="L35" s="91"/>
      <c r="M35" s="91"/>
      <c r="N35" s="91"/>
    </row>
    <row r="36" spans="2:14">
      <c r="B36" s="96" t="s">
        <v>17</v>
      </c>
      <c r="C36" s="97">
        <v>5</v>
      </c>
      <c r="D36" s="98"/>
      <c r="E36" s="94"/>
      <c r="F36" s="95"/>
      <c r="G36" s="95"/>
      <c r="H36" s="95"/>
      <c r="I36" s="95"/>
      <c r="J36" s="95"/>
      <c r="K36" s="95"/>
      <c r="L36" s="91"/>
      <c r="M36" s="91"/>
      <c r="N36" s="91"/>
    </row>
    <row r="37" spans="2:14" ht="16" thickBot="1">
      <c r="B37" s="99" t="s">
        <v>16</v>
      </c>
      <c r="C37" s="100">
        <v>20</v>
      </c>
      <c r="D37" s="101">
        <f>SUM(D31:D35)</f>
        <v>561.00000000000011</v>
      </c>
      <c r="E37" s="102">
        <f>(D37/8) * 0.95</f>
        <v>66.618750000000006</v>
      </c>
      <c r="F37" s="95"/>
      <c r="G37" s="95"/>
      <c r="H37" s="95"/>
      <c r="I37" s="95"/>
      <c r="J37" s="95"/>
      <c r="K37" s="95"/>
      <c r="L37" s="91"/>
      <c r="M37" s="91"/>
      <c r="N37" s="91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topLeftCell="B130" workbookViewId="0">
      <selection activeCell="B123" sqref="B123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447B626F-B813-49DD-A27C-CBDDB8AEDB57}"/>
</file>

<file path=customXml/itemProps2.xml><?xml version="1.0" encoding="utf-8"?>
<ds:datastoreItem xmlns:ds="http://schemas.openxmlformats.org/officeDocument/2006/customXml" ds:itemID="{AF645EAC-5374-4B52-BC35-8FB8315E71DD}"/>
</file>

<file path=customXml/itemProps3.xml><?xml version="1.0" encoding="utf-8"?>
<ds:datastoreItem xmlns:ds="http://schemas.openxmlformats.org/officeDocument/2006/customXml" ds:itemID="{AF904B52-1F6E-4898-B561-11815722D237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Results (2)</vt:lpstr>
      <vt:lpstr>Results</vt:lpstr>
      <vt:lpstr>Variant ddPCR data</vt:lpstr>
      <vt:lpstr>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2021-09-10T19:57:17Z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